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سی تی اسپیرال و کانونشنال" sheetId="9" r:id="rId1"/>
  </sheets>
  <definedNames>
    <definedName name="_xlnm._FilterDatabase" localSheetId="0" hidden="1">'سی تی اسپیرال و کانونشنال'!$A$1:$T$123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6" i="9" l="1"/>
  <c r="X106" i="9"/>
  <c r="Y106" i="9"/>
  <c r="X107" i="9"/>
  <c r="W107" i="9" s="1"/>
  <c r="Y107" i="9"/>
  <c r="V106" i="9"/>
  <c r="V107" i="9"/>
  <c r="U106" i="9"/>
  <c r="U107" i="9"/>
  <c r="U3" i="9" l="1"/>
  <c r="U45" i="9"/>
  <c r="U39" i="9"/>
  <c r="U120" i="9"/>
  <c r="U105" i="9"/>
  <c r="U102" i="9"/>
  <c r="U101" i="9"/>
  <c r="U97" i="9"/>
  <c r="U88" i="9"/>
  <c r="U85" i="9"/>
  <c r="U82" i="9"/>
  <c r="U73" i="9"/>
  <c r="U69" i="9"/>
  <c r="U64" i="9"/>
  <c r="U52" i="9"/>
  <c r="U38" i="9"/>
  <c r="U36" i="9"/>
  <c r="V36" i="9" s="1"/>
  <c r="U92" i="9"/>
  <c r="V92" i="9" s="1"/>
  <c r="U100" i="9"/>
  <c r="U121" i="9"/>
  <c r="U56" i="9"/>
  <c r="U37" i="9"/>
  <c r="U27" i="9"/>
  <c r="U9" i="9" l="1"/>
  <c r="H123" i="9"/>
  <c r="T123" i="9"/>
  <c r="S123" i="9"/>
  <c r="J123" i="9"/>
  <c r="I123" i="9"/>
  <c r="U109" i="9"/>
  <c r="V109" i="9" s="1"/>
  <c r="U110" i="9"/>
  <c r="V110" i="9" s="1"/>
  <c r="U111" i="9"/>
  <c r="V111" i="9" s="1"/>
  <c r="U112" i="9"/>
  <c r="V112" i="9" s="1"/>
  <c r="U113" i="9"/>
  <c r="V113" i="9" s="1"/>
  <c r="U114" i="9"/>
  <c r="V114" i="9" s="1"/>
  <c r="U115" i="9"/>
  <c r="V115" i="9" s="1"/>
  <c r="U116" i="9"/>
  <c r="V116" i="9" s="1"/>
  <c r="U117" i="9"/>
  <c r="V117" i="9" s="1"/>
  <c r="U118" i="9"/>
  <c r="V118" i="9" s="1"/>
  <c r="U119" i="9"/>
  <c r="V119" i="9" s="1"/>
  <c r="V120" i="9"/>
  <c r="V121" i="9"/>
  <c r="U108" i="9"/>
  <c r="V108" i="9" s="1"/>
  <c r="U103" i="9"/>
  <c r="V103" i="9" s="1"/>
  <c r="U104" i="9"/>
  <c r="V104" i="9" s="1"/>
  <c r="V105" i="9"/>
  <c r="U99" i="9"/>
  <c r="V99" i="9" s="1"/>
  <c r="V100" i="9"/>
  <c r="V101" i="9"/>
  <c r="U42" i="9"/>
  <c r="U43" i="9"/>
  <c r="U44" i="9"/>
  <c r="U46" i="9"/>
  <c r="U47" i="9"/>
  <c r="U48" i="9"/>
  <c r="U49" i="9"/>
  <c r="U50" i="9"/>
  <c r="U51" i="9"/>
  <c r="U53" i="9"/>
  <c r="U54" i="9"/>
  <c r="U55" i="9"/>
  <c r="U57" i="9"/>
  <c r="U58" i="9"/>
  <c r="U59" i="9"/>
  <c r="U60" i="9"/>
  <c r="U61" i="9"/>
  <c r="U62" i="9"/>
  <c r="U63" i="9"/>
  <c r="U65" i="9"/>
  <c r="U66" i="9"/>
  <c r="U67" i="9"/>
  <c r="U68" i="9"/>
  <c r="U70" i="9"/>
  <c r="U71" i="9"/>
  <c r="U72" i="9"/>
  <c r="U74" i="9"/>
  <c r="U75" i="9"/>
  <c r="U76" i="9"/>
  <c r="U77" i="9"/>
  <c r="U78" i="9"/>
  <c r="U79" i="9"/>
  <c r="U80" i="9"/>
  <c r="U81" i="9"/>
  <c r="U83" i="9"/>
  <c r="U84" i="9"/>
  <c r="U86" i="9"/>
  <c r="U87" i="9"/>
  <c r="U89" i="9"/>
  <c r="U90" i="9"/>
  <c r="U91" i="9"/>
  <c r="U93" i="9"/>
  <c r="U94" i="9"/>
  <c r="U95" i="9"/>
  <c r="U96" i="9"/>
  <c r="U98" i="9"/>
  <c r="U41" i="9"/>
  <c r="U4" i="9"/>
  <c r="U5" i="9"/>
  <c r="U6" i="9"/>
  <c r="U7" i="9"/>
  <c r="U8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8" i="9"/>
  <c r="U29" i="9"/>
  <c r="U30" i="9"/>
  <c r="U31" i="9"/>
  <c r="U32" i="9"/>
  <c r="U33" i="9"/>
  <c r="U34" i="9"/>
  <c r="U35" i="9"/>
  <c r="V3" i="9"/>
  <c r="X3" i="9" s="1"/>
  <c r="H126" i="9" l="1"/>
  <c r="R126" i="9" s="1"/>
  <c r="Y121" i="9"/>
  <c r="T122" i="9"/>
  <c r="H127" i="9"/>
  <c r="R127" i="9" s="1"/>
  <c r="H124" i="9"/>
  <c r="X40" i="9"/>
  <c r="Y40" i="9"/>
  <c r="X99" i="9"/>
  <c r="Y99" i="9"/>
  <c r="X100" i="9"/>
  <c r="Y100" i="9"/>
  <c r="X101" i="9"/>
  <c r="Y101" i="9"/>
  <c r="X112" i="9"/>
  <c r="Y3" i="9"/>
  <c r="W3" i="9" s="1"/>
  <c r="V4" i="9"/>
  <c r="Y4" i="9" s="1"/>
  <c r="V5" i="9"/>
  <c r="X5" i="9" s="1"/>
  <c r="V6" i="9"/>
  <c r="Y6" i="9" s="1"/>
  <c r="V7" i="9"/>
  <c r="X7" i="9" s="1"/>
  <c r="V8" i="9"/>
  <c r="X8" i="9" s="1"/>
  <c r="V9" i="9"/>
  <c r="X9" i="9" s="1"/>
  <c r="V10" i="9"/>
  <c r="Y10" i="9" s="1"/>
  <c r="V11" i="9"/>
  <c r="X11" i="9" s="1"/>
  <c r="V12" i="9"/>
  <c r="Y12" i="9" s="1"/>
  <c r="V13" i="9"/>
  <c r="X13" i="9" s="1"/>
  <c r="V14" i="9"/>
  <c r="Y14" i="9" s="1"/>
  <c r="V15" i="9"/>
  <c r="X15" i="9" s="1"/>
  <c r="V16" i="9"/>
  <c r="X16" i="9" s="1"/>
  <c r="V17" i="9"/>
  <c r="X17" i="9" s="1"/>
  <c r="V18" i="9"/>
  <c r="Y18" i="9" s="1"/>
  <c r="V19" i="9"/>
  <c r="X19" i="9" s="1"/>
  <c r="V20" i="9"/>
  <c r="Y20" i="9" s="1"/>
  <c r="V21" i="9"/>
  <c r="X21" i="9" s="1"/>
  <c r="V22" i="9"/>
  <c r="Y22" i="9" s="1"/>
  <c r="V23" i="9"/>
  <c r="X23" i="9" s="1"/>
  <c r="V24" i="9"/>
  <c r="X24" i="9" s="1"/>
  <c r="V25" i="9"/>
  <c r="X25" i="9" s="1"/>
  <c r="V26" i="9"/>
  <c r="X26" i="9" s="1"/>
  <c r="V27" i="9"/>
  <c r="X27" i="9" s="1"/>
  <c r="V28" i="9"/>
  <c r="Y28" i="9" s="1"/>
  <c r="V29" i="9"/>
  <c r="X29" i="9" s="1"/>
  <c r="V30" i="9"/>
  <c r="Y30" i="9" s="1"/>
  <c r="V31" i="9"/>
  <c r="X31" i="9" s="1"/>
  <c r="V32" i="9"/>
  <c r="X32" i="9" s="1"/>
  <c r="V33" i="9"/>
  <c r="X33" i="9" s="1"/>
  <c r="V34" i="9"/>
  <c r="Y34" i="9" s="1"/>
  <c r="V35" i="9"/>
  <c r="X35" i="9" s="1"/>
  <c r="X36" i="9"/>
  <c r="V37" i="9"/>
  <c r="X37" i="9" s="1"/>
  <c r="V38" i="9"/>
  <c r="Y38" i="9" s="1"/>
  <c r="V39" i="9"/>
  <c r="X39" i="9" s="1"/>
  <c r="V41" i="9"/>
  <c r="X41" i="9" s="1"/>
  <c r="V42" i="9"/>
  <c r="Y42" i="9" s="1"/>
  <c r="V43" i="9"/>
  <c r="X43" i="9" s="1"/>
  <c r="V44" i="9"/>
  <c r="Y44" i="9" s="1"/>
  <c r="V45" i="9"/>
  <c r="X45" i="9" s="1"/>
  <c r="V46" i="9"/>
  <c r="Y46" i="9" s="1"/>
  <c r="V47" i="9"/>
  <c r="X47" i="9" s="1"/>
  <c r="V48" i="9"/>
  <c r="X48" i="9" s="1"/>
  <c r="V49" i="9"/>
  <c r="X49" i="9" s="1"/>
  <c r="V50" i="9"/>
  <c r="Y50" i="9" s="1"/>
  <c r="V51" i="9"/>
  <c r="Y51" i="9" s="1"/>
  <c r="V52" i="9"/>
  <c r="Y52" i="9" s="1"/>
  <c r="V53" i="9"/>
  <c r="X53" i="9" s="1"/>
  <c r="V54" i="9"/>
  <c r="Y54" i="9" s="1"/>
  <c r="V55" i="9"/>
  <c r="Y55" i="9" s="1"/>
  <c r="V56" i="9"/>
  <c r="Y56" i="9" s="1"/>
  <c r="V57" i="9"/>
  <c r="Y57" i="9" s="1"/>
  <c r="V58" i="9"/>
  <c r="X58" i="9" s="1"/>
  <c r="V59" i="9"/>
  <c r="X59" i="9" s="1"/>
  <c r="V60" i="9"/>
  <c r="Y60" i="9" s="1"/>
  <c r="V61" i="9"/>
  <c r="Y61" i="9" s="1"/>
  <c r="V62" i="9"/>
  <c r="X62" i="9" s="1"/>
  <c r="V63" i="9"/>
  <c r="Y63" i="9" s="1"/>
  <c r="V64" i="9"/>
  <c r="Y64" i="9" s="1"/>
  <c r="V65" i="9"/>
  <c r="X65" i="9" s="1"/>
  <c r="V66" i="9"/>
  <c r="X66" i="9" s="1"/>
  <c r="V67" i="9"/>
  <c r="X67" i="9" s="1"/>
  <c r="V68" i="9"/>
  <c r="Y68" i="9" s="1"/>
  <c r="V69" i="9"/>
  <c r="X69" i="9" s="1"/>
  <c r="V70" i="9"/>
  <c r="Y70" i="9" s="1"/>
  <c r="V71" i="9"/>
  <c r="X71" i="9" s="1"/>
  <c r="V72" i="9"/>
  <c r="X72" i="9" s="1"/>
  <c r="V73" i="9"/>
  <c r="X73" i="9" s="1"/>
  <c r="V74" i="9"/>
  <c r="X74" i="9" s="1"/>
  <c r="V75" i="9"/>
  <c r="Y75" i="9" s="1"/>
  <c r="V76" i="9"/>
  <c r="Y76" i="9" s="1"/>
  <c r="V77" i="9"/>
  <c r="X77" i="9" s="1"/>
  <c r="V78" i="9"/>
  <c r="X78" i="9" s="1"/>
  <c r="V79" i="9"/>
  <c r="X79" i="9" s="1"/>
  <c r="V80" i="9"/>
  <c r="X80" i="9" s="1"/>
  <c r="V81" i="9"/>
  <c r="Y81" i="9" s="1"/>
  <c r="V82" i="9"/>
  <c r="X82" i="9" s="1"/>
  <c r="V83" i="9"/>
  <c r="Y83" i="9" s="1"/>
  <c r="V84" i="9"/>
  <c r="X84" i="9" s="1"/>
  <c r="V85" i="9"/>
  <c r="X85" i="9" s="1"/>
  <c r="V86" i="9"/>
  <c r="Y86" i="9" s="1"/>
  <c r="V87" i="9"/>
  <c r="X87" i="9" s="1"/>
  <c r="V88" i="9"/>
  <c r="X88" i="9" s="1"/>
  <c r="V89" i="9"/>
  <c r="Y89" i="9" s="1"/>
  <c r="V90" i="9"/>
  <c r="X90" i="9" s="1"/>
  <c r="V91" i="9"/>
  <c r="Y91" i="9" s="1"/>
  <c r="X92" i="9"/>
  <c r="V93" i="9"/>
  <c r="X93" i="9" s="1"/>
  <c r="V94" i="9"/>
  <c r="X94" i="9" s="1"/>
  <c r="V95" i="9"/>
  <c r="Y95" i="9" s="1"/>
  <c r="V96" i="9"/>
  <c r="X96" i="9" s="1"/>
  <c r="V97" i="9"/>
  <c r="X97" i="9" s="1"/>
  <c r="V98" i="9"/>
  <c r="Y98" i="9" s="1"/>
  <c r="V102" i="9"/>
  <c r="X102" i="9" s="1"/>
  <c r="X103" i="9"/>
  <c r="Y104" i="9"/>
  <c r="X105" i="9"/>
  <c r="X108" i="9"/>
  <c r="X109" i="9"/>
  <c r="X110" i="9"/>
  <c r="Y111" i="9"/>
  <c r="Y112" i="9"/>
  <c r="X113" i="9"/>
  <c r="X114" i="9"/>
  <c r="X115" i="9"/>
  <c r="X116" i="9"/>
  <c r="X117" i="9"/>
  <c r="X118" i="9"/>
  <c r="Y119" i="9"/>
  <c r="X120" i="9"/>
  <c r="X121" i="9"/>
  <c r="S122" i="9"/>
  <c r="R123" i="9"/>
  <c r="R122" i="9" l="1"/>
  <c r="H125" i="9"/>
  <c r="R125" i="9" s="1"/>
  <c r="S124" i="9"/>
  <c r="X86" i="9"/>
  <c r="W86" i="9" s="1"/>
  <c r="X70" i="9"/>
  <c r="W40" i="9"/>
  <c r="U123" i="9"/>
  <c r="V123" i="9" s="1"/>
  <c r="W29" i="9"/>
  <c r="Y62" i="9"/>
  <c r="W62" i="9" s="1"/>
  <c r="Y29" i="9"/>
  <c r="W101" i="9"/>
  <c r="X42" i="9"/>
  <c r="W42" i="9" s="1"/>
  <c r="Y25" i="9"/>
  <c r="W25" i="9" s="1"/>
  <c r="X57" i="9"/>
  <c r="W57" i="9" s="1"/>
  <c r="Y36" i="9"/>
  <c r="Y94" i="9"/>
  <c r="W94" i="9" s="1"/>
  <c r="Y78" i="9"/>
  <c r="W78" i="9" s="1"/>
  <c r="Y66" i="9"/>
  <c r="X61" i="9"/>
  <c r="W61" i="9" s="1"/>
  <c r="X54" i="9"/>
  <c r="W54" i="9" s="1"/>
  <c r="X46" i="9"/>
  <c r="W46" i="9" s="1"/>
  <c r="Y41" i="9"/>
  <c r="W41" i="9" s="1"/>
  <c r="Y24" i="9"/>
  <c r="W24" i="9" s="1"/>
  <c r="Y16" i="9"/>
  <c r="W16" i="9" s="1"/>
  <c r="Y8" i="9"/>
  <c r="W8" i="9" s="1"/>
  <c r="Y49" i="9"/>
  <c r="W49" i="9" s="1"/>
  <c r="X12" i="9"/>
  <c r="W12" i="9" s="1"/>
  <c r="Y59" i="9"/>
  <c r="W59" i="9" s="1"/>
  <c r="Y53" i="9"/>
  <c r="Y45" i="9"/>
  <c r="W45" i="9" s="1"/>
  <c r="Y32" i="9"/>
  <c r="X28" i="9"/>
  <c r="W28" i="9" s="1"/>
  <c r="X20" i="9"/>
  <c r="W20" i="9" s="1"/>
  <c r="X4" i="9"/>
  <c r="W4" i="9" s="1"/>
  <c r="X63" i="9"/>
  <c r="W63" i="9" s="1"/>
  <c r="X50" i="9"/>
  <c r="W50" i="9" s="1"/>
  <c r="Y27" i="9"/>
  <c r="W27" i="9" s="1"/>
  <c r="Y102" i="9"/>
  <c r="W102" i="9" s="1"/>
  <c r="Y105" i="9"/>
  <c r="W105" i="9" s="1"/>
  <c r="X104" i="9"/>
  <c r="W104" i="9" s="1"/>
  <c r="Y115" i="9"/>
  <c r="W115" i="9" s="1"/>
  <c r="X111" i="9"/>
  <c r="W111" i="9" s="1"/>
  <c r="Y118" i="9"/>
  <c r="W118" i="9" s="1"/>
  <c r="Y120" i="9"/>
  <c r="W120" i="9" s="1"/>
  <c r="Y110" i="9"/>
  <c r="W110" i="9" s="1"/>
  <c r="W112" i="9"/>
  <c r="X119" i="9"/>
  <c r="W119" i="9" s="1"/>
  <c r="W100" i="9"/>
  <c r="W99" i="9"/>
  <c r="X56" i="9"/>
  <c r="W56" i="9" s="1"/>
  <c r="W53" i="9"/>
  <c r="Y47" i="9"/>
  <c r="W47" i="9" s="1"/>
  <c r="X44" i="9"/>
  <c r="W44" i="9" s="1"/>
  <c r="X98" i="9"/>
  <c r="X91" i="9"/>
  <c r="W91" i="9" s="1"/>
  <c r="X83" i="9"/>
  <c r="W83" i="9" s="1"/>
  <c r="X75" i="9"/>
  <c r="W75" i="9" s="1"/>
  <c r="Y67" i="9"/>
  <c r="W67" i="9" s="1"/>
  <c r="Y65" i="9"/>
  <c r="W65" i="9" s="1"/>
  <c r="X64" i="9"/>
  <c r="W64" i="9" s="1"/>
  <c r="X60" i="9"/>
  <c r="W60" i="9" s="1"/>
  <c r="Y58" i="9"/>
  <c r="X55" i="9"/>
  <c r="W55" i="9" s="1"/>
  <c r="X51" i="9"/>
  <c r="W51" i="9" s="1"/>
  <c r="Y43" i="9"/>
  <c r="W43" i="9" s="1"/>
  <c r="X52" i="9"/>
  <c r="Y97" i="9"/>
  <c r="W97" i="9" s="1"/>
  <c r="Y90" i="9"/>
  <c r="W90" i="9" s="1"/>
  <c r="Y82" i="9"/>
  <c r="Y74" i="9"/>
  <c r="Y48" i="9"/>
  <c r="W48" i="9" s="1"/>
  <c r="X22" i="9"/>
  <c r="W22" i="9" s="1"/>
  <c r="X18" i="9"/>
  <c r="W18" i="9" s="1"/>
  <c r="X14" i="9"/>
  <c r="W14" i="9" s="1"/>
  <c r="X10" i="9"/>
  <c r="W10" i="9" s="1"/>
  <c r="X6" i="9"/>
  <c r="W6" i="9" s="1"/>
  <c r="Y39" i="9"/>
  <c r="W39" i="9" s="1"/>
  <c r="Y37" i="9"/>
  <c r="W37" i="9" s="1"/>
  <c r="Y35" i="9"/>
  <c r="W35" i="9" s="1"/>
  <c r="Y33" i="9"/>
  <c r="W33" i="9" s="1"/>
  <c r="Y31" i="9"/>
  <c r="W31" i="9" s="1"/>
  <c r="Y23" i="9"/>
  <c r="W23" i="9" s="1"/>
  <c r="Y21" i="9"/>
  <c r="W21" i="9" s="1"/>
  <c r="Y19" i="9"/>
  <c r="W19" i="9" s="1"/>
  <c r="Y17" i="9"/>
  <c r="W17" i="9" s="1"/>
  <c r="Y15" i="9"/>
  <c r="W15" i="9" s="1"/>
  <c r="Y13" i="9"/>
  <c r="W13" i="9" s="1"/>
  <c r="Y11" i="9"/>
  <c r="W11" i="9" s="1"/>
  <c r="Y9" i="9"/>
  <c r="W9" i="9" s="1"/>
  <c r="Y7" i="9"/>
  <c r="W7" i="9" s="1"/>
  <c r="Y5" i="9"/>
  <c r="W5" i="9" s="1"/>
  <c r="Y26" i="9"/>
  <c r="W26" i="9" s="1"/>
  <c r="X38" i="9"/>
  <c r="W38" i="9" s="1"/>
  <c r="X34" i="9"/>
  <c r="W34" i="9" s="1"/>
  <c r="W32" i="9"/>
  <c r="X30" i="9"/>
  <c r="W30" i="9" s="1"/>
  <c r="W82" i="9"/>
  <c r="W74" i="9"/>
  <c r="W70" i="9"/>
  <c r="W66" i="9"/>
  <c r="W58" i="9"/>
  <c r="W52" i="9"/>
  <c r="W36" i="9"/>
  <c r="Y113" i="9"/>
  <c r="W113" i="9" s="1"/>
  <c r="Y92" i="9"/>
  <c r="W92" i="9" s="1"/>
  <c r="X89" i="9"/>
  <c r="W89" i="9" s="1"/>
  <c r="Y84" i="9"/>
  <c r="W84" i="9" s="1"/>
  <c r="X81" i="9"/>
  <c r="W81" i="9" s="1"/>
  <c r="W121" i="9"/>
  <c r="Y116" i="9"/>
  <c r="W116" i="9" s="1"/>
  <c r="Y108" i="9"/>
  <c r="W108" i="9" s="1"/>
  <c r="Y93" i="9"/>
  <c r="W93" i="9" s="1"/>
  <c r="Y87" i="9"/>
  <c r="W87" i="9" s="1"/>
  <c r="Y85" i="9"/>
  <c r="W85" i="9" s="1"/>
  <c r="Y79" i="9"/>
  <c r="W79" i="9" s="1"/>
  <c r="Y77" i="9"/>
  <c r="W77" i="9" s="1"/>
  <c r="X76" i="9"/>
  <c r="W76" i="9" s="1"/>
  <c r="Y71" i="9"/>
  <c r="W71" i="9" s="1"/>
  <c r="Y69" i="9"/>
  <c r="W69" i="9" s="1"/>
  <c r="X68" i="9"/>
  <c r="W68" i="9" s="1"/>
  <c r="Y117" i="9"/>
  <c r="W117" i="9" s="1"/>
  <c r="Y114" i="9"/>
  <c r="W114" i="9" s="1"/>
  <c r="Y109" i="9"/>
  <c r="W109" i="9" s="1"/>
  <c r="Y103" i="9"/>
  <c r="W103" i="9" s="1"/>
  <c r="Y88" i="9"/>
  <c r="W88" i="9" s="1"/>
  <c r="Y80" i="9"/>
  <c r="W80" i="9" s="1"/>
  <c r="Y72" i="9"/>
  <c r="W72" i="9" s="1"/>
  <c r="W98" i="9"/>
  <c r="Y96" i="9"/>
  <c r="W96" i="9" s="1"/>
  <c r="Y73" i="9"/>
  <c r="W73" i="9" s="1"/>
  <c r="X95" i="9"/>
  <c r="W95" i="9" s="1"/>
  <c r="R124" i="9"/>
  <c r="I124" i="9" l="1"/>
</calcChain>
</file>

<file path=xl/sharedStrings.xml><?xml version="1.0" encoding="utf-8"?>
<sst xmlns="http://schemas.openxmlformats.org/spreadsheetml/2006/main" count="485" uniqueCount="251">
  <si>
    <t>بار مراجعه</t>
  </si>
  <si>
    <t>سی تی اسکن مغز (بدون تزریق)</t>
  </si>
  <si>
    <t>سی تی اسکن مغز (با تزریق)</t>
  </si>
  <si>
    <t>سی تی اسکن مغز (با و بدون تزریق)</t>
  </si>
  <si>
    <t>سی تی اسکن مغز کرونال و آگزیال (بدون تزریق)</t>
  </si>
  <si>
    <t>سی تی اسکن مغز کرونال و آگزیال (با تزریق)</t>
  </si>
  <si>
    <t>سی تی اسکن مغز کرونال و آگزیال (با و بدون تزریق)</t>
  </si>
  <si>
    <t>سی تی اسکن مقاطع کرونال -ساجیتال یا ابلیک</t>
  </si>
  <si>
    <t xml:space="preserve">سي تي اسكن پوستريورفوسا با مقاطع ظريف (با و بدون تزريق) </t>
  </si>
  <si>
    <t>سی تی اسکن صورت و سینوس- یک جهت (کرونال یا اگزیال) بدون تزریق</t>
  </si>
  <si>
    <t>سی تی اسکن صورت و سینوس - یک جهت با تزریق</t>
  </si>
  <si>
    <t>سی تی اسکن صورت و سینوس - یک جهت با و بدون تزریق</t>
  </si>
  <si>
    <t>سی تی اسکن منطقه ماگزیلو فاشیال بدون تزریق</t>
  </si>
  <si>
    <t>سی تی اسکن منطقه ماگزیلو فاشیال با تزریق</t>
  </si>
  <si>
    <t>سی تی اسکن منطقه ماگزیلو فاشیال با وبدون تزریق</t>
  </si>
  <si>
    <t xml:space="preserve">سی تی اسکن صورت و سینوس - دو جهت بدون تزریق </t>
  </si>
  <si>
    <t xml:space="preserve">سی تی اسکن صورت و سینوس - دو جهت با تزریق </t>
  </si>
  <si>
    <t>سي تي اسكن صورت و سينوس - دو جهت با و بدون تزريق</t>
  </si>
  <si>
    <t>سی تی اسکن دینامیک هیپوفیز برای میکروآدنوم</t>
  </si>
  <si>
    <t>سی تی اسکن اوربیت ( هر جهت و بدون تزریق)</t>
  </si>
  <si>
    <t>سی تی اسکن اوربیت ( هر جهت- با تزریق)</t>
  </si>
  <si>
    <t>سی تی اسکن اوربیت ( هر جهت- با و بدون تزریق)</t>
  </si>
  <si>
    <t>سی تی اسکن اوربیت -سلا- پوستریور فوسا گوش داخلی خارجی یا میانی بدون تزریق</t>
  </si>
  <si>
    <t>سی تی اسکن اوربیت-سلا پوستریور فوسا داخلی خارجی یا میانی باو بدون تزریق گوش</t>
  </si>
  <si>
    <t>سی تی اسکن اوربیت (دوجهت - بدون تزریق)</t>
  </si>
  <si>
    <t>سی تی اسکن اوربیت (دو جهت- با تزریق)</t>
  </si>
  <si>
    <t xml:space="preserve"> سی تی اسکن اوربیت دو جهت با و بدون تزریق</t>
  </si>
  <si>
    <t>سی تی اسکن گوش داخلی- یک جهت و بدون تزریق (استخوان پتروس)</t>
  </si>
  <si>
    <t>سی تی اسکن گوش- یک جهت با تزریق</t>
  </si>
  <si>
    <t>سی تی اسکن گوش- یک جهت با و بدون تزریق</t>
  </si>
  <si>
    <t>سی تی اسکن گوش داخلی کورونال و آگزیال (استخوان پتروس)</t>
  </si>
  <si>
    <t>سی تی اسکن گوش داخلی پوستریورفوسا (در دو جهت)</t>
  </si>
  <si>
    <t>سی تی اسکن گوش- دو جهت با تزریق</t>
  </si>
  <si>
    <t>سی تی اسکن گوش- دو جهت با و بدون تزریق</t>
  </si>
  <si>
    <t>سی تی اسکن فک پایین یا بالا، اگزیال با بازسازی ساجیتال و کرونال</t>
  </si>
  <si>
    <t>سی تی اسکن سری گوش برای پیوند کوکلئه با فیلمهای زوم</t>
  </si>
  <si>
    <t>سی تی اسکن گردن- بدون تزریق</t>
  </si>
  <si>
    <t>سی تی اسکن گردن- با تزریق</t>
  </si>
  <si>
    <t>سی تی اسکن گردن- با و بدون تزریق</t>
  </si>
  <si>
    <t>سی تی اسکن حنجره- یک جهت 2 میلیمتری و بدون تزریق</t>
  </si>
  <si>
    <t>سی تی اسکن حنجره - یک جهت 2 میلیمتری و با و بدون تزریق</t>
  </si>
  <si>
    <t>سی تی اسکن حنجره - دو جهت</t>
  </si>
  <si>
    <t>سی تی اسکن ریه و مدیاستن- بدون تزریق</t>
  </si>
  <si>
    <t>سی تی اسکن ریه و مدیاستن- با تزریق</t>
  </si>
  <si>
    <t>سی تی اسکن ریه و مدیاستن- با و بدون تزریق</t>
  </si>
  <si>
    <t>سی تی اسکن سه بعدی هر قسمت از بدن و صورت</t>
  </si>
  <si>
    <t>سی تی اسکن شکم- بدون تزریق</t>
  </si>
  <si>
    <t>سی تی اسکن شکم- با تزریق</t>
  </si>
  <si>
    <t>سی تی اسکن شکم-با و بدون تزریق</t>
  </si>
  <si>
    <t>سی تی اسکن شکم و لگن- بدون تزریق</t>
  </si>
  <si>
    <t>سی تی اسکن شکم و لگن- با تزریق</t>
  </si>
  <si>
    <t>سی تی اسکن شکم و لگن- با و بدون تزریق</t>
  </si>
  <si>
    <t>سی تی اسکن لگن- بدون تزریق</t>
  </si>
  <si>
    <t>سی تی اسکن لگن- با تزریق</t>
  </si>
  <si>
    <t>سی تی اسکن لگن-با و بدون تزریق</t>
  </si>
  <si>
    <t>بررسی 2 و 4 میلی متری هر یک از اعضاء شکم - با یا بدون تزریق- هر یک به تنهایی (پانکراس، کلیه ها، طحال و غدد فوق کلیوی)</t>
  </si>
  <si>
    <t>سی تی اسکن لگن- بدون تزریق ماده حاجب یا لگن استخوانی</t>
  </si>
  <si>
    <t>بررسی 4 و 2 میلی متری اعضاء انفرادی و اختصاصی شکم- با تزریق دینامیک (کبد)</t>
  </si>
  <si>
    <t>آنژیو سی تی اسکن آئورت با بازسازی ها</t>
  </si>
  <si>
    <t>سی تی اسکن دو مهره یک دیسک- بدون تزریق</t>
  </si>
  <si>
    <t>سی تی اسکن دو مهره یک دیسک(ناحیه توراسیک)- بدون تزریق</t>
  </si>
  <si>
    <t>سی تی اسکن دو مهره یک دیسک(ناحیه سرویکال)- بدون تزریق</t>
  </si>
  <si>
    <t>سی تی اسکن دو مهره یک دیسک(ناحیه لومبر)- بدون تزریق</t>
  </si>
  <si>
    <t>سی تی اسکن دو مهره یک دیسک(ناحیه لومبر)- با تزریق</t>
  </si>
  <si>
    <t>سی تی اسکن دو مهره یک دیسک(ناحیه توراسیک)- با تزریق</t>
  </si>
  <si>
    <t>سی تی اسکن دو مهره یک دیسک(ناحیه سرویکال)- با تزریق</t>
  </si>
  <si>
    <t>سی تی اسکن دو مهره یک دیسک- با تزریق</t>
  </si>
  <si>
    <t>سی تی اسکن دو مهره یک دیسک(ناحیه توراسیک)- با و بدون تزریق</t>
  </si>
  <si>
    <t>سی تی اسکن دو مهره یک دیسک(ناحیه سرویکال)- با و بدون تزریق</t>
  </si>
  <si>
    <t>سی تی اسکن دو مهره یک دیسک(ناحیه لومبر)- با و بدون تزریق</t>
  </si>
  <si>
    <t>سی تی اسکن فضای بین مهره‌ای (سری- گردنی، پشتی، کمری)- هر کدام جداگانه</t>
  </si>
  <si>
    <t>سی تی اسکن هر سگمان از اندام</t>
  </si>
  <si>
    <t>سی تی اسکن اندام فوقانی بدون کنتراست</t>
  </si>
  <si>
    <t>سی تی اسکن اندام فوقانی با کنتراست</t>
  </si>
  <si>
    <t>سی تی اسکن اندام فوقانی بدون و با کنتراست</t>
  </si>
  <si>
    <t>سی تی اسکن اندام تحتانی بدون کنتراست</t>
  </si>
  <si>
    <t>سی تی اسکن اندام تحتانی با کنتراست</t>
  </si>
  <si>
    <t>سی تی اسکن اندام تحتانی با و بدون کنتراست</t>
  </si>
  <si>
    <t>سی تی اسکن و محاسبه آنته ورشن هیپ با زانو</t>
  </si>
  <si>
    <t>سی تی اسکن هر مفصل- در یک جهت</t>
  </si>
  <si>
    <t>سی تی اسکن و محاسبه مینرالیزاسیون استخوان (دانسیتومتری)</t>
  </si>
  <si>
    <t>پروتکل بررسی همانژیوم کبدی شامل سی تی اسکن (بدون تزریق یا با تزریق دینامیک و تاخیری)</t>
  </si>
  <si>
    <t>بازسازی متال آرتیفکت (اضافه بر هزینه سی تی اسکن اصلی)</t>
  </si>
  <si>
    <t>بازسازی هر ناحیه (اضافه بر هزینه سی تی اسکن اصلی)</t>
  </si>
  <si>
    <t>سیالو سی تی- یک جهت با حق تزریق</t>
  </si>
  <si>
    <t>سی تی آنژیوگرافی کاروتید (اکستراکرانیال)</t>
  </si>
  <si>
    <t>سی تی آنژیوگرافی شرائین اینتراکرانیال</t>
  </si>
  <si>
    <t xml:space="preserve">سی تی آنژیوگرافی کلیه (جهت دهنده کلیه) </t>
  </si>
  <si>
    <t>سی تی آنژیوگرافی آئورت توراسیک</t>
  </si>
  <si>
    <t>سی تی آنژیوگرافی آئورت شکمی</t>
  </si>
  <si>
    <t>سی تی آنژیوگرافی سایر ارگان ها</t>
  </si>
  <si>
    <t>سی تی آنژیوگرافی شکم بدون ماده حاجب وباماده حاجب</t>
  </si>
  <si>
    <t>سی تی آنژیوگرافی اندام فوقانی با وبدون ماده حاجب-مقاطع بعدی</t>
  </si>
  <si>
    <t>سی تی آنژیوگرافی اندام تحتانی با و بدون ماده حاجب</t>
  </si>
  <si>
    <t>سی تی آنژیوپورتوگرافی کبد</t>
  </si>
  <si>
    <t>سی تی اسکن اسپیرال مغز بدون تزریق</t>
  </si>
  <si>
    <t>سی تی اسکن اسپیرال مغز با تزریق</t>
  </si>
  <si>
    <t>سی تی اسکن اسپیرال مغز با و بدون تزریق</t>
  </si>
  <si>
    <t>سی تی اسکن اسپیرال مغز کرونال و آگزیال بدون تزریق</t>
  </si>
  <si>
    <t>سی تی اسکن اسپیرال مغز کرونال و آگزیال با تزریق</t>
  </si>
  <si>
    <t>سی تی اسکن اسپیرال مغز کرونال و آگزیال با و بدون تزریق</t>
  </si>
  <si>
    <t>سی تی اسکن اسپیرال مقاطع کرونال ساجیتال یا ابلیک</t>
  </si>
  <si>
    <t xml:space="preserve">سي تي اسكن اسپيرال اربيت -سلا- پوستريور فوسا گوش داخلي خارجي يا مياني بدون تزريق </t>
  </si>
  <si>
    <t xml:space="preserve">سی تی اسکن اسپیرال صورت و سینوس- یک جهت (کرونال یا اگزیال) بدون تزریق </t>
  </si>
  <si>
    <t>سی تی اسپیرال منطقه ماگزیلو فاشیال بدون تزریق</t>
  </si>
  <si>
    <t>سی تی اسکن اسپیرال صورت و سینوس یک جهت با تزریق</t>
  </si>
  <si>
    <t>سی تی اسکن اسپیرال صورت و سینوس یک جهت -با و بدون تزریق</t>
  </si>
  <si>
    <t>سی تی اسکن اسپیرال منطقه ماگزیلو فاشیال با تزریق</t>
  </si>
  <si>
    <t xml:space="preserve">سی تی اسکن اسپیرال منطقه ماگزیلو فاشیال با و بدون تزریق </t>
  </si>
  <si>
    <t>سي تي اسكن اسپيرال صورت و سينوس -دو جهت- بدون تزريق</t>
  </si>
  <si>
    <t>سی تی اسکن اسپیرال صورت و سینوس دو جهت با تزریق</t>
  </si>
  <si>
    <t>سي تي اسكن اسپيرال صورت و سينوس- دو جهت با و بدون تزريق</t>
  </si>
  <si>
    <t>سی تی اسکن اسپیرال دینامیک هیپوفیز برای میکروآدنوم</t>
  </si>
  <si>
    <t>سی تی اسکن اسپیرال اوربیت هر جهت بدون تزریق</t>
  </si>
  <si>
    <t>سی تی اسکن اسپیرال اوربیت هر جهت با تزریق</t>
  </si>
  <si>
    <t>سی تی اسکن اسپیرال اوربیت (هر جهت - با و بدون تزریق)</t>
  </si>
  <si>
    <t>سی تی اسکن اسپیرال اوربیت دو جهت بدون تزریق</t>
  </si>
  <si>
    <t>سی تی اسکن اسپیرال اوربیت دو جهت با تزریق</t>
  </si>
  <si>
    <t xml:space="preserve"> سي تي اسكن اسپيرال اوربيت دو جهت با و بدون تزريق</t>
  </si>
  <si>
    <t xml:space="preserve">سی تی اسکن اسپیرال اربیت - سلا- پوستریور فوسا گوش داخلی خارجی یا میانی با تزریق </t>
  </si>
  <si>
    <t xml:space="preserve">سی تی اسکن اسپیرال گوش داخلی یک جهت بدون تزریق </t>
  </si>
  <si>
    <t>سی تی اسکن اسپیرال گوش یک جهت با تزریق</t>
  </si>
  <si>
    <t>سی تی اسکن اسپیرال گوش یک جهت با و بدون تزریق</t>
  </si>
  <si>
    <t>سی تی اسکن اسپیرال گوش داخلی کورونال و آگزیال (استخوان پتروس)</t>
  </si>
  <si>
    <t>سی تی اسکن اسپیرال گوش داخلی پوستریورفوسا دو جهت</t>
  </si>
  <si>
    <t>سی تی اسکن اسپیرال گوش دو جهت با تزریق</t>
  </si>
  <si>
    <t>سی تی اسکن اسپیرال گوش دو جهت با و بدون تزریق</t>
  </si>
  <si>
    <t xml:space="preserve">سی تی اسکن اسپیرال فک پایین یا بالا، اگزیال با بازسازی ساجیتال وکرونال </t>
  </si>
  <si>
    <t>سي تي اسكن اسپيرال سري گوش براي پيوند كوكلئه با فيلم هاي زوم</t>
  </si>
  <si>
    <t>سی تی اسکن اسپیرال گردن بدون تزریق</t>
  </si>
  <si>
    <t>سی تی اسکن اسپیرال گردن با تزریق</t>
  </si>
  <si>
    <t>سي تي اسكن اسپيرال گردن -با و بدون تزريق</t>
  </si>
  <si>
    <t>سی تی اسکن اسپیرال دینامیک گردن</t>
  </si>
  <si>
    <t xml:space="preserve">سی تی اسکن اسپیرال حنجره یک جهت 2میلیمتری بدون تزریق </t>
  </si>
  <si>
    <t>سی تی اسکن اسپیرال حنجره یک جهت 2میلیمتری با تزریق</t>
  </si>
  <si>
    <t>سي تي اسكن اسپيرال حنجره يك جهت 2 ميليمتري با و بدون تزريق</t>
  </si>
  <si>
    <t>سی تی اسکن اسپیرال حنجره دو جهت</t>
  </si>
  <si>
    <t>سی تی اسکن اسپیرال ریه و مدیاستن بدون تزریق</t>
  </si>
  <si>
    <t>سی تی اسکن اسپیرال ریه و مدیاستن با تزریق</t>
  </si>
  <si>
    <t>سی تی اسکن اسپیرال ریه و مدیاستن با و بدون تزریق</t>
  </si>
  <si>
    <t>سي تي اسكن اسپيرال مدياستن يا ريه با تزريق ديناميك</t>
  </si>
  <si>
    <t>سی تی اسکن اسپیرال شکم با تزریق</t>
  </si>
  <si>
    <t>سی تی اسکن اسپیرال شکم بدون تزریق</t>
  </si>
  <si>
    <t>سی تی اسکن اسپیرال شکم با و بدون تزریق</t>
  </si>
  <si>
    <t>سی تی اسکن اسپیرال شکم و لگن بدون تزریق</t>
  </si>
  <si>
    <t>سی تی اسکن اسپیرال شکم و لگن با تزریق</t>
  </si>
  <si>
    <t>سی تی اسکن اسپیرال شکم و لگن - با و بدون تزریق</t>
  </si>
  <si>
    <t>سی تی اسکن اسپیرال لگن بدون تزریق</t>
  </si>
  <si>
    <t>سی تی اسکن اسپیرال لگن با تزریق</t>
  </si>
  <si>
    <t>سی تی اسکن اسپیرال لگن با و بدون تزریق</t>
  </si>
  <si>
    <t>سی تی اسکن اسپیرال 2و4میلی متری هر یک از اعضاء شکم با یا بدون تزریق - هر یک به تنهایی(پانکراس،کلیه ها،طحال و غدد فوق کلیوی)</t>
  </si>
  <si>
    <t>سي تي اسكن اسپيرال لگن بدون تزريق ماده حاجب يا لگن استخوانی</t>
  </si>
  <si>
    <t>سی تی اسپیرال بررسی 2و 4میلی متری اعضاء انفرادی و اختصاصی شکم با تزریق دینامیک(کبد)</t>
  </si>
  <si>
    <t>سي تي اسكن اسپيرال سایر ناحیه های ستون فقرات بدون تزريق</t>
  </si>
  <si>
    <t>سي تي اسكن اسپيرال ستون فقرات ناحیه توراسيك بدون تزريق</t>
  </si>
  <si>
    <t>سي تي اسكن اسپيرال ستون فقرات ناحيه سرويكال بدون تزريق</t>
  </si>
  <si>
    <t>سی تی اسکن اسپیرال ستون فقرات ناحیه لومبار بدون تزریق</t>
  </si>
  <si>
    <t>سي تي اسكن اسپيرال سایر ناحیه های ستون فقرات با تزريق</t>
  </si>
  <si>
    <t>سی تی اسکن اسپیرال سایر ناحیه های ستون فقرات با و بدون تزریق</t>
  </si>
  <si>
    <t>سی تی اسکن اسپیرال ستون فقرات ناحیه لومبار با تزریق</t>
  </si>
  <si>
    <t>سي تي اسكن اسپيرال ستون فقرات ناحیه توراسيك با تزريق</t>
  </si>
  <si>
    <t>سي تي اسكن اسپيرال ستون فقرات ناحيه سرويكال با تزريق</t>
  </si>
  <si>
    <t>سي تي اسكن اسپيرال ستون فقرات ناحیه توراسيك با و بدون تزريق</t>
  </si>
  <si>
    <t>سي تي اسكن اسپيرال ستون فقرات ناحيه سرويكال با و بدون تزريق</t>
  </si>
  <si>
    <t>سي تي اسكن اسپيرال ستون فقرات ناحيه لومبار با و بدون تزريق</t>
  </si>
  <si>
    <t>سی تی اسکن اسپیرال هر سگمان از اندام</t>
  </si>
  <si>
    <t>سی تی اسکن اسپیرال اندام فوقانی بدون کنتراست</t>
  </si>
  <si>
    <t>سی تی اسکن اسپیرال اندام فوقانی با کنتراست</t>
  </si>
  <si>
    <t>سی تی اسکن اسپیرال اندام فوقانی بدون و با کنتراست</t>
  </si>
  <si>
    <t>سی تی اسکن اسپیرال اندام تحتانی بدون کنتراست</t>
  </si>
  <si>
    <t>سی تی اسکن اسپیرال اندام تحتانی با کنتراست</t>
  </si>
  <si>
    <t>سی تی اسکن اسپیرال اندام تحتانی با و بدون کنتراست</t>
  </si>
  <si>
    <t>سی تی اسکن اسپیرال و محاسبه آنته ورشن هیپ با زانو</t>
  </si>
  <si>
    <t>سی تی اسکن اسپیرال هر مفصل در یک جهت</t>
  </si>
  <si>
    <t>سی تی اسکن اسپیرال و محاسبه مینرالیزاسیون استخوان</t>
  </si>
  <si>
    <t>پروتکل بررسی همانژیوم کبدی شامل سی تی اسکن اسپیرال (بدون تزریق یا با تزریق دینامیک و تاخیری)</t>
  </si>
  <si>
    <t>خدمات اسپیرال</t>
  </si>
  <si>
    <t>#</t>
  </si>
  <si>
    <t>سی تی اسکن اوربیت -سلا- پوستریور فوسا گوش داخلی خارجی یا میانی با تزریق</t>
  </si>
  <si>
    <t>سی تی اسکن دینامیک گردن</t>
  </si>
  <si>
    <t>سی تی اسکن حنجره - یک جهت 2 میلیمتری و با تزریق</t>
  </si>
  <si>
    <t>سی تی اسکن مدیاستن یا ریه- با تزریق دینامیک</t>
  </si>
  <si>
    <t>سی تی اسکن دو مهره یک دیسک- با و بدون تزریق</t>
  </si>
  <si>
    <t>سی تی آنژیوگرافی مالتی دتکتور 64 اسلایس یا بیشتر عروق کرونر قلب</t>
  </si>
  <si>
    <t>سی تی آنژیوگرافی مالتی دتکتور برای بررسی سایر عروق یک طرفه یا دو طرفه</t>
  </si>
  <si>
    <t>گازمه آتوسیسترنوگرافی - دو طرفه برای گوش داخلی</t>
  </si>
  <si>
    <t>سیسترنوگرافی مغز-در یک جهت</t>
  </si>
  <si>
    <t xml:space="preserve">(برای تزریق اینتراتکال کد 600960 گزارش گردد) </t>
  </si>
  <si>
    <t>سیسترنوگرافی مغز- در دو جهت</t>
  </si>
  <si>
    <t>سي تي اسكن مايلو يك جهت براي دو مهره و يك ديسك</t>
  </si>
  <si>
    <t>(برای تزریق اینتراتکال کد 600960 گزارش گردد)</t>
  </si>
  <si>
    <t>#*</t>
  </si>
  <si>
    <t>(برای بررسی عروق کرونر قلب، سی‌تی‌آنژیوگرافی کمتر از 64 اسلایس قابل گزارش نمی‌باشد)</t>
  </si>
  <si>
    <t>سی تی اسکن اسپیرال پوستریورفوسا با مقاطع ظریف (با یا بدون تزریق)</t>
  </si>
  <si>
    <t>سي تي اسكن اسپيرال پوستريورفوسا با مقاطع ظريف (با و بدون تزريق)</t>
  </si>
  <si>
    <t xml:space="preserve">سي تي اسكن اسپيرال اربيت -سلا پوستريور فوسا با و بدون تزريق گوش داخلي خارجي يا مياني - با يا بدون تزريق </t>
  </si>
  <si>
    <t>سیسترنوگرافی اسپیرال مغز در یک جهت</t>
  </si>
  <si>
    <t>سیسترنوگرافی اسپیرال مغز در دو جهت</t>
  </si>
  <si>
    <t>گازمه آتوسیسترنوگرافی اسپرال دو طرفه برای گوش داخلی</t>
  </si>
  <si>
    <t>سی تی لسکن قفسه سینه به منظور تشخیص COVID-19</t>
  </si>
  <si>
    <t>2.21</t>
  </si>
  <si>
    <t>سی تی اسکن مایلو اسپیرال یک جهت برای دو مهره و یک دیسک</t>
  </si>
  <si>
    <t>#+</t>
  </si>
  <si>
    <r>
      <t xml:space="preserve">سی تی اسکن سری کامل </t>
    </r>
    <r>
      <rPr>
        <sz val="11"/>
        <color indexed="8"/>
        <rFont val="Calibri"/>
        <family val="2"/>
        <scheme val="minor"/>
      </rPr>
      <t>TMJ اگزیال و کرونال و ساجیتال</t>
    </r>
  </si>
  <si>
    <r>
      <t>سی تی اسکن باقـدرت تفکیک بالا(</t>
    </r>
    <r>
      <rPr>
        <sz val="11"/>
        <color indexed="8"/>
        <rFont val="Calibri"/>
        <family val="2"/>
        <scheme val="minor"/>
      </rPr>
      <t>HRCT) یا سی تی اسکن با قدرت تفکیک فوق العاده (UHRCT)- بدون تزریق</t>
    </r>
  </si>
  <si>
    <r>
      <t>سی تی اسکن باقـدرت تفکیک بالا (</t>
    </r>
    <r>
      <rPr>
        <sz val="11"/>
        <color indexed="8"/>
        <rFont val="Calibri"/>
        <family val="2"/>
        <scheme val="minor"/>
      </rPr>
      <t>HRCT ) یا سی تی اسکن با قدرت تفکیک فوق العاده (UHRCT)- با تزریق</t>
    </r>
  </si>
  <si>
    <r>
      <t>سی تی اسکن باقـدرت تفکیک بالا(</t>
    </r>
    <r>
      <rPr>
        <sz val="11"/>
        <color indexed="8"/>
        <rFont val="Calibri"/>
        <family val="2"/>
        <scheme val="minor"/>
      </rPr>
      <t>HRCT) یا سی تی اسکن با قدرت تفکیک فوق العاده (UHRCT)- با و بدون تزریق</t>
    </r>
  </si>
  <si>
    <r>
      <t xml:space="preserve">سی تی اسکن </t>
    </r>
    <r>
      <rPr>
        <sz val="11"/>
        <color indexed="8"/>
        <rFont val="Calibri"/>
        <family val="2"/>
        <scheme val="minor"/>
      </rPr>
      <t>High Resolution تمام ریه در یک نفس (5 میلی متری )- بدون تزریق</t>
    </r>
  </si>
  <si>
    <r>
      <t>سی تی اسکن فانکشنال ریه با محاسبات ظرفیتهای تنفسی (</t>
    </r>
    <r>
      <rPr>
        <sz val="11"/>
        <color indexed="8"/>
        <rFont val="Calibri"/>
        <family val="2"/>
        <scheme val="minor"/>
      </rPr>
      <t>Pulmo CT)</t>
    </r>
  </si>
  <si>
    <r>
      <t>سی تی اسکن جهت بررسی پرفیوژن بافتی- با گاز گزنون (</t>
    </r>
    <r>
      <rPr>
        <sz val="11"/>
        <color indexed="8"/>
        <rFont val="Calibri"/>
        <family val="2"/>
        <scheme val="minor"/>
      </rPr>
      <t>Xenon CT)</t>
    </r>
  </si>
  <si>
    <r>
      <t>سی تی اسکن اندوسکوپی- هر ارگان (</t>
    </r>
    <r>
      <rPr>
        <sz val="11"/>
        <color indexed="8"/>
        <rFont val="Calibri"/>
        <family val="2"/>
        <scheme val="minor"/>
      </rPr>
      <t>VirtualEndoscopy)</t>
    </r>
  </si>
  <si>
    <r>
      <t xml:space="preserve">سی تی اسکن اسپیرال سری کامل </t>
    </r>
    <r>
      <rPr>
        <sz val="11"/>
        <color indexed="8"/>
        <rFont val="Calibri"/>
        <family val="2"/>
        <scheme val="minor"/>
      </rPr>
      <t>TMJ اگزیال وکرونال و ساجیتال</t>
    </r>
  </si>
  <si>
    <r>
      <t xml:space="preserve">سی تی اسکن اسپیرال باقدرت تفکیک بالا </t>
    </r>
    <r>
      <rPr>
        <sz val="11"/>
        <color indexed="8"/>
        <rFont val="Calibri"/>
        <family val="2"/>
        <scheme val="minor"/>
      </rPr>
      <t>HRCT یا سی تی اسکن با قدرت تفکیک فوق العادهUHRCT- بدون تزریق</t>
    </r>
  </si>
  <si>
    <r>
      <t xml:space="preserve">سی تی اسکن اسپیرال باقدرت تفکیک بالا </t>
    </r>
    <r>
      <rPr>
        <sz val="11"/>
        <color indexed="8"/>
        <rFont val="Calibri"/>
        <family val="2"/>
        <scheme val="minor"/>
      </rPr>
      <t>HRCT یا سی تی اسکن با قدرت تفکیک فوق العادهUHRCT- با تزریق</t>
    </r>
  </si>
  <si>
    <r>
      <t xml:space="preserve">سی تی اسکن اسپیرال باقدرت تفکیک بالا </t>
    </r>
    <r>
      <rPr>
        <sz val="11"/>
        <color indexed="8"/>
        <rFont val="Calibri"/>
        <family val="2"/>
        <scheme val="minor"/>
      </rPr>
      <t>HRCT یا سی تی اسکن با قدرت تفکیک فوق العادهUHRCT- با وبدون تزریق</t>
    </r>
  </si>
  <si>
    <r>
      <t xml:space="preserve"> </t>
    </r>
    <r>
      <rPr>
        <sz val="11"/>
        <color indexed="8"/>
        <rFont val="Calibri"/>
        <family val="2"/>
        <scheme val="minor"/>
      </rPr>
      <t>Cone Beam CT؛ هر کوادرانت</t>
    </r>
  </si>
  <si>
    <r>
      <t xml:space="preserve"> </t>
    </r>
    <r>
      <rPr>
        <sz val="11"/>
        <color indexed="8"/>
        <rFont val="Calibri"/>
        <family val="2"/>
        <scheme val="minor"/>
      </rPr>
      <t>Cone Beam CT؛ جهت بررسی مفصل گیجگاهی فکی دو طرفه</t>
    </r>
  </si>
  <si>
    <r>
      <t xml:space="preserve"> </t>
    </r>
    <r>
      <rPr>
        <sz val="11"/>
        <color indexed="8"/>
        <rFont val="Calibri"/>
        <family val="2"/>
        <scheme val="minor"/>
      </rPr>
      <t>Cone Beam CT؛ جهت بررسی ضایعات استخوانی با و بدون تزریق</t>
    </r>
  </si>
  <si>
    <r>
      <t xml:space="preserve">بیهوشی برای انجام خدمات </t>
    </r>
    <r>
      <rPr>
        <sz val="11"/>
        <color indexed="8"/>
        <rFont val="Calibri"/>
        <family val="2"/>
        <scheme val="minor"/>
      </rPr>
      <t xml:space="preserve">CT-Scan یا سی تی آنژیوگرافی </t>
    </r>
  </si>
  <si>
    <t>کدملی(Code)</t>
  </si>
  <si>
    <t>ویژگی کد</t>
  </si>
  <si>
    <t>شرح کد(Value)</t>
  </si>
  <si>
    <t>توضیحات</t>
  </si>
  <si>
    <t xml:space="preserve"> کل</t>
  </si>
  <si>
    <t>حرفه‌ای</t>
  </si>
  <si>
    <t>فنی</t>
  </si>
  <si>
    <t>جمع خدمات کانونشنال</t>
  </si>
  <si>
    <t>جمع خدمات اسپیرال</t>
  </si>
  <si>
    <t>مجموع خدمات کانونشنال و اسپیرال</t>
  </si>
  <si>
    <t>خدمات Conventional</t>
  </si>
  <si>
    <r>
      <t xml:space="preserve">بیهوشی برای انجام خدمات </t>
    </r>
    <r>
      <rPr>
        <sz val="10"/>
        <color indexed="8"/>
        <rFont val="Calibri"/>
        <family val="2"/>
      </rPr>
      <t>CT-Scan</t>
    </r>
    <r>
      <rPr>
        <sz val="10"/>
        <color indexed="8"/>
        <rFont val="B Traffic"/>
        <charset val="178"/>
      </rPr>
      <t xml:space="preserve"> یا سی تی آنژیوگرافی </t>
    </r>
  </si>
  <si>
    <r>
      <t xml:space="preserve"> </t>
    </r>
    <r>
      <rPr>
        <sz val="10"/>
        <color indexed="8"/>
        <rFont val="Calibri"/>
        <family val="2"/>
      </rPr>
      <t>Cone Beam CT</t>
    </r>
    <r>
      <rPr>
        <sz val="10"/>
        <color indexed="8"/>
        <rFont val="B Traffic"/>
        <charset val="178"/>
      </rPr>
      <t>؛ هر کوادرانت</t>
    </r>
  </si>
  <si>
    <r>
      <t xml:space="preserve"> </t>
    </r>
    <r>
      <rPr>
        <sz val="10"/>
        <color indexed="8"/>
        <rFont val="Calibri"/>
        <family val="2"/>
      </rPr>
      <t>Cone Beam CT</t>
    </r>
    <r>
      <rPr>
        <sz val="10"/>
        <color indexed="8"/>
        <rFont val="B Traffic"/>
        <charset val="178"/>
      </rPr>
      <t>؛ جهت بررسی مفصل گیجگاهی فکی دو طرفه</t>
    </r>
  </si>
  <si>
    <r>
      <t xml:space="preserve"> </t>
    </r>
    <r>
      <rPr>
        <sz val="10"/>
        <color indexed="8"/>
        <rFont val="Calibri"/>
        <family val="2"/>
      </rPr>
      <t>Cone Beam CT</t>
    </r>
    <r>
      <rPr>
        <sz val="10"/>
        <color indexed="8"/>
        <rFont val="B Traffic"/>
        <charset val="178"/>
      </rPr>
      <t>؛ جهت بررسی ضایعات استخوانی با و بدون تزریق</t>
    </r>
  </si>
  <si>
    <t>ارزش نسبی پیشنهادی</t>
  </si>
  <si>
    <t>0</t>
  </si>
  <si>
    <t>میانگین وزنی بار مراجعه خدمات اسپیرال از کل</t>
  </si>
  <si>
    <t>تعداد خدمت</t>
  </si>
  <si>
    <t>وزن بیمه سلامت</t>
  </si>
  <si>
    <t>وزن تامین اجتماعی</t>
  </si>
  <si>
    <t>نسبت خدمات کانونشنال ارائه شده هر سازمان به مجموع خدمات</t>
  </si>
  <si>
    <t>نسبت خدمات اسپیرال ارائه شده هر سازمان به مجموع خدمات</t>
  </si>
  <si>
    <t>نسبت خدمات اسپیرال ارائه شده سازمان تامین اجتماعی</t>
  </si>
  <si>
    <t>نسبت خدمات اسپیرال ارائه شده سازمان بیمه سلامت</t>
  </si>
  <si>
    <t>نسبت خدمات کانونشنال ارائه شده سازمان بیمه سلامت</t>
  </si>
  <si>
    <t>نسبت خدمات کانونشنال ارائه شده سازمان تامین اجتماعی</t>
  </si>
  <si>
    <t>نیروهای مسلح</t>
  </si>
  <si>
    <t>نسبت خدمات کانونشنال ارائه شده سازمان بیمه نیروهای مسلح</t>
  </si>
  <si>
    <t>نسبت خدمات اسپیرال ارائه شده سازمان بیمه نیروهای مسلح</t>
  </si>
  <si>
    <t>میانگین وزنی سازمانهای بیمه گر</t>
  </si>
  <si>
    <t>میانگین وزنی بارمراجعه خدمات کانونشنال از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</si>
</sst>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B Traffic"/>
      <charset val="178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0"/>
      <color theme="1"/>
      <name val="B Mitra"/>
      <charset val="178"/>
    </font>
    <font>
      <sz val="11"/>
      <color rgb="FF000000"/>
      <name val="B Mitra"/>
      <charset val="178"/>
    </font>
    <font>
      <sz val="11"/>
      <color theme="1"/>
      <name val="B Mitra"/>
      <charset val="178"/>
    </font>
    <font>
      <b/>
      <sz val="10"/>
      <color theme="1"/>
      <name val="B Mitra"/>
      <charset val="178"/>
    </font>
    <font>
      <b/>
      <sz val="11"/>
      <color theme="1"/>
      <name val="B Mitra"/>
      <charset val="178"/>
    </font>
    <font>
      <b/>
      <sz val="11"/>
      <color rgb="FF000000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15" fillId="0" borderId="0"/>
  </cellStyleXfs>
  <cellXfs count="13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3" xfId="0" applyFont="1" applyFill="1" applyBorder="1" applyAlignment="1">
      <alignment horizontal="right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1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right" vertical="center" readingOrder="2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 wrapText="1" readingOrder="2"/>
    </xf>
    <xf numFmtId="1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 wrapText="1" readingOrder="2"/>
    </xf>
    <xf numFmtId="0" fontId="7" fillId="0" borderId="5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horizontal="right" vertical="center" wrapText="1" readingOrder="2"/>
    </xf>
    <xf numFmtId="1" fontId="0" fillId="0" borderId="4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readingOrder="2"/>
    </xf>
    <xf numFmtId="164" fontId="9" fillId="0" borderId="1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 readingOrder="2"/>
    </xf>
    <xf numFmtId="0" fontId="2" fillId="0" borderId="4" xfId="0" applyFont="1" applyFill="1" applyBorder="1" applyAlignment="1">
      <alignment horizontal="right" vertical="center" wrapText="1" readingOrder="2"/>
    </xf>
    <xf numFmtId="165" fontId="9" fillId="0" borderId="1" xfId="4" applyNumberFormat="1" applyFont="1" applyBorder="1" applyAlignment="1">
      <alignment horizontal="center" vertical="center"/>
    </xf>
    <xf numFmtId="2" fontId="0" fillId="0" borderId="0" xfId="0" applyNumberFormat="1"/>
    <xf numFmtId="3" fontId="16" fillId="0" borderId="1" xfId="5" applyNumberFormat="1" applyFont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 readingOrder="2"/>
    </xf>
    <xf numFmtId="1" fontId="10" fillId="0" borderId="1" xfId="0" applyNumberFormat="1" applyFont="1" applyFill="1" applyBorder="1" applyAlignment="1">
      <alignment horizontal="center" vertical="center" wrapText="1" readingOrder="2"/>
    </xf>
    <xf numFmtId="0" fontId="4" fillId="0" borderId="0" xfId="0" applyFont="1"/>
    <xf numFmtId="1" fontId="10" fillId="0" borderId="2" xfId="0" applyNumberFormat="1" applyFont="1" applyFill="1" applyBorder="1" applyAlignment="1">
      <alignment horizontal="center" vertical="center" wrapText="1" readingOrder="2"/>
    </xf>
    <xf numFmtId="1" fontId="10" fillId="0" borderId="4" xfId="0" applyNumberFormat="1" applyFont="1" applyFill="1" applyBorder="1" applyAlignment="1">
      <alignment horizontal="center" vertical="center" wrapText="1" readingOrder="2"/>
    </xf>
    <xf numFmtId="0" fontId="4" fillId="0" borderId="1" xfId="0" applyFont="1" applyBorder="1"/>
    <xf numFmtId="0" fontId="0" fillId="0" borderId="0" xfId="0" applyFont="1" applyFill="1" applyBorder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/>
    <xf numFmtId="0" fontId="0" fillId="0" borderId="0" xfId="0" applyFill="1"/>
    <xf numFmtId="1" fontId="6" fillId="3" borderId="18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1" fontId="6" fillId="3" borderId="22" xfId="0" applyNumberFormat="1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 wrapText="1"/>
    </xf>
    <xf numFmtId="3" fontId="16" fillId="0" borderId="1" xfId="5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165" fontId="9" fillId="0" borderId="7" xfId="4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5" fontId="9" fillId="0" borderId="28" xfId="4" applyNumberFormat="1" applyFont="1" applyBorder="1" applyAlignment="1">
      <alignment horizontal="center" vertical="center"/>
    </xf>
    <xf numFmtId="165" fontId="9" fillId="0" borderId="8" xfId="4" applyNumberFormat="1" applyFont="1" applyBorder="1" applyAlignment="1">
      <alignment horizontal="center" vertical="center"/>
    </xf>
    <xf numFmtId="165" fontId="9" fillId="0" borderId="29" xfId="4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2" xfId="0" applyFont="1" applyFill="1" applyBorder="1"/>
    <xf numFmtId="1" fontId="4" fillId="7" borderId="1" xfId="0" applyNumberFormat="1" applyFont="1" applyFill="1" applyBorder="1" applyAlignment="1">
      <alignment horizontal="center" vertical="center" wrapText="1" readingOrder="2"/>
    </xf>
    <xf numFmtId="1" fontId="0" fillId="7" borderId="1" xfId="1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right" vertical="center" wrapText="1" readingOrder="2"/>
    </xf>
    <xf numFmtId="0" fontId="0" fillId="7" borderId="1" xfId="0" applyFont="1" applyFill="1" applyBorder="1" applyAlignment="1">
      <alignment horizontal="right" vertical="center" readingOrder="2"/>
    </xf>
    <xf numFmtId="164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3" fontId="16" fillId="7" borderId="1" xfId="5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65" fontId="9" fillId="7" borderId="1" xfId="4" applyNumberFormat="1" applyFont="1" applyFill="1" applyBorder="1" applyAlignment="1">
      <alignment horizontal="center" vertical="center"/>
    </xf>
    <xf numFmtId="0" fontId="0" fillId="7" borderId="0" xfId="0" applyFont="1" applyFill="1" applyBorder="1"/>
    <xf numFmtId="1" fontId="10" fillId="7" borderId="1" xfId="0" applyNumberFormat="1" applyFont="1" applyFill="1" applyBorder="1" applyAlignment="1">
      <alignment horizontal="center" vertical="center" wrapText="1" readingOrder="2"/>
    </xf>
    <xf numFmtId="0" fontId="7" fillId="7" borderId="1" xfId="0" applyFont="1" applyFill="1" applyBorder="1" applyAlignment="1">
      <alignment horizontal="right" vertical="center" readingOrder="2"/>
    </xf>
    <xf numFmtId="164" fontId="0" fillId="7" borderId="1" xfId="0" applyNumberFormat="1" applyFill="1" applyBorder="1" applyAlignment="1">
      <alignment horizontal="center" vertical="center"/>
    </xf>
    <xf numFmtId="0" fontId="4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7" borderId="4" xfId="0" applyFont="1" applyFill="1" applyBorder="1" applyAlignment="1">
      <alignment horizontal="center" vertical="center"/>
    </xf>
    <xf numFmtId="0" fontId="0" fillId="7" borderId="1" xfId="0" applyFont="1" applyFill="1" applyBorder="1"/>
    <xf numFmtId="165" fontId="14" fillId="5" borderId="14" xfId="4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 readingOrder="2"/>
    </xf>
    <xf numFmtId="0" fontId="20" fillId="7" borderId="1" xfId="0" applyFont="1" applyFill="1" applyBorder="1"/>
    <xf numFmtId="0" fontId="19" fillId="0" borderId="4" xfId="0" applyFont="1" applyFill="1" applyBorder="1" applyAlignment="1">
      <alignment horizontal="center" vertical="center" wrapText="1" readingOrder="2"/>
    </xf>
    <xf numFmtId="0" fontId="20" fillId="0" borderId="1" xfId="0" applyFont="1" applyBorder="1"/>
    <xf numFmtId="0" fontId="20" fillId="0" borderId="0" xfId="0" applyFont="1"/>
    <xf numFmtId="0" fontId="19" fillId="7" borderId="1" xfId="0" applyFont="1" applyFill="1" applyBorder="1" applyAlignment="1">
      <alignment horizontal="center" vertical="center" wrapText="1" readingOrder="2"/>
    </xf>
    <xf numFmtId="0" fontId="20" fillId="7" borderId="1" xfId="0" applyFont="1" applyFill="1" applyBorder="1" applyAlignment="1">
      <alignment horizontal="center" vertical="center" wrapText="1" readingOrder="2"/>
    </xf>
    <xf numFmtId="0" fontId="19" fillId="0" borderId="2" xfId="0" applyFont="1" applyFill="1" applyBorder="1" applyAlignment="1">
      <alignment horizontal="center" vertical="center" wrapText="1" readingOrder="2"/>
    </xf>
    <xf numFmtId="165" fontId="9" fillId="0" borderId="0" xfId="4" applyNumberFormat="1" applyFont="1" applyBorder="1" applyAlignment="1">
      <alignment horizontal="center" vertical="center"/>
    </xf>
    <xf numFmtId="0" fontId="0" fillId="0" borderId="0" xfId="0" applyFill="1" applyBorder="1"/>
    <xf numFmtId="0" fontId="17" fillId="0" borderId="24" xfId="0" applyFont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/>
    </xf>
    <xf numFmtId="49" fontId="22" fillId="0" borderId="5" xfId="1" applyNumberFormat="1" applyFont="1" applyFill="1" applyBorder="1" applyAlignment="1">
      <alignment horizontal="center" vertical="center" wrapText="1" readingOrder="2"/>
    </xf>
    <xf numFmtId="49" fontId="22" fillId="0" borderId="1" xfId="1" applyNumberFormat="1" applyFont="1" applyFill="1" applyBorder="1" applyAlignment="1">
      <alignment horizontal="center" vertical="center" wrapText="1" readingOrder="2"/>
    </xf>
    <xf numFmtId="49" fontId="22" fillId="7" borderId="1" xfId="1" applyNumberFormat="1" applyFont="1" applyFill="1" applyBorder="1" applyAlignment="1">
      <alignment horizontal="center" vertical="center" wrapText="1" readingOrder="2"/>
    </xf>
    <xf numFmtId="0" fontId="22" fillId="0" borderId="0" xfId="0" applyFont="1"/>
    <xf numFmtId="0" fontId="6" fillId="3" borderId="1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 readingOrder="2"/>
    </xf>
    <xf numFmtId="0" fontId="23" fillId="7" borderId="1" xfId="0" applyFont="1" applyFill="1" applyBorder="1" applyAlignment="1">
      <alignment horizontal="center" vertical="center" wrapText="1" readingOrder="2"/>
    </xf>
    <xf numFmtId="0" fontId="23" fillId="0" borderId="1" xfId="0" applyFont="1" applyFill="1" applyBorder="1" applyAlignment="1">
      <alignment horizontal="center" vertical="center" wrapText="1" readingOrder="2"/>
    </xf>
    <xf numFmtId="0" fontId="17" fillId="0" borderId="9" xfId="0" applyFont="1" applyBorder="1" applyAlignment="1">
      <alignment vertical="center" wrapText="1"/>
    </xf>
    <xf numFmtId="0" fontId="6" fillId="7" borderId="14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2" fontId="4" fillId="7" borderId="16" xfId="1" applyNumberFormat="1" applyFont="1" applyFill="1" applyBorder="1" applyAlignment="1">
      <alignment horizontal="center" vertical="center" wrapText="1" readingOrder="2"/>
    </xf>
    <xf numFmtId="2" fontId="4" fillId="7" borderId="5" xfId="1" applyNumberFormat="1" applyFont="1" applyFill="1" applyBorder="1" applyAlignment="1">
      <alignment horizontal="center" vertical="center" wrapText="1" readingOrder="2"/>
    </xf>
    <xf numFmtId="2" fontId="4" fillId="7" borderId="17" xfId="1" applyNumberFormat="1" applyFont="1" applyFill="1" applyBorder="1" applyAlignment="1">
      <alignment horizontal="center" vertical="center" wrapText="1" readingOrder="2"/>
    </xf>
    <xf numFmtId="2" fontId="4" fillId="7" borderId="7" xfId="1" applyNumberFormat="1" applyFont="1" applyFill="1" applyBorder="1" applyAlignment="1">
      <alignment horizontal="center" vertical="center" wrapText="1" readingOrder="2"/>
    </xf>
    <xf numFmtId="2" fontId="0" fillId="7" borderId="5" xfId="1" applyNumberFormat="1" applyFont="1" applyFill="1" applyBorder="1" applyAlignment="1">
      <alignment horizontal="center" vertical="center" wrapText="1" readingOrder="2"/>
    </xf>
    <xf numFmtId="0" fontId="0" fillId="7" borderId="3" xfId="0" applyFill="1" applyBorder="1"/>
    <xf numFmtId="0" fontId="17" fillId="7" borderId="9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 wrapText="1" readingOrder="2"/>
    </xf>
    <xf numFmtId="1" fontId="11" fillId="0" borderId="12" xfId="0" applyNumberFormat="1" applyFont="1" applyFill="1" applyBorder="1" applyAlignment="1">
      <alignment horizontal="center" vertical="center" wrapText="1" readingOrder="2"/>
    </xf>
    <xf numFmtId="1" fontId="11" fillId="0" borderId="10" xfId="0" applyNumberFormat="1" applyFont="1" applyFill="1" applyBorder="1" applyAlignment="1">
      <alignment horizontal="center" vertical="center" wrapText="1" readingOrder="2"/>
    </xf>
    <xf numFmtId="0" fontId="9" fillId="0" borderId="2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6">
    <cellStyle name="Normal" xfId="0" builtinId="0"/>
    <cellStyle name="Normal 2" xfId="3"/>
    <cellStyle name="Normal 2 2" xfId="1"/>
    <cellStyle name="Normal 2 2 2 2 3" xfId="2"/>
    <cellStyle name="Normal 3" xfId="5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5"/>
  <sheetViews>
    <sheetView rightToLeft="1" tabSelected="1" zoomScale="80" zoomScaleNormal="80" workbookViewId="0">
      <pane ySplit="2" topLeftCell="A96" activePane="bottomLeft" state="frozen"/>
      <selection pane="bottomLeft" activeCell="M101" sqref="M101"/>
    </sheetView>
  </sheetViews>
  <sheetFormatPr defaultRowHeight="18" x14ac:dyDescent="0.45"/>
  <cols>
    <col min="1" max="1" width="10" style="26" customWidth="1"/>
    <col min="2" max="2" width="4.85546875" customWidth="1"/>
    <col min="3" max="3" width="23" style="2" customWidth="1"/>
    <col min="4" max="4" width="9.42578125" style="6" hidden="1" customWidth="1"/>
    <col min="5" max="5" width="8.42578125" style="89" customWidth="1"/>
    <col min="6" max="7" width="4.140625" style="76" customWidth="1"/>
    <col min="8" max="8" width="8.85546875" style="10" customWidth="1"/>
    <col min="9" max="9" width="9.85546875" style="30" customWidth="1"/>
    <col min="10" max="10" width="9.42578125" style="30" customWidth="1"/>
    <col min="11" max="11" width="8.85546875" style="26" customWidth="1"/>
    <col min="12" max="12" width="7.140625" customWidth="1"/>
    <col min="13" max="13" width="20.42578125" style="2" customWidth="1"/>
    <col min="14" max="14" width="9.140625" hidden="1" customWidth="1"/>
    <col min="15" max="15" width="7.42578125" style="26" customWidth="1"/>
    <col min="16" max="16" width="6.5703125" customWidth="1"/>
    <col min="17" max="17" width="6" style="76" customWidth="1"/>
    <col min="18" max="18" width="9.7109375" customWidth="1"/>
    <col min="19" max="19" width="11.28515625" style="33" customWidth="1"/>
    <col min="20" max="20" width="10.140625" style="33" customWidth="1"/>
    <col min="21" max="21" width="16.85546875" customWidth="1"/>
    <col min="22" max="22" width="18.28515625" customWidth="1"/>
    <col min="23" max="23" width="9.5703125" customWidth="1"/>
    <col min="24" max="24" width="9" customWidth="1"/>
    <col min="25" max="25" width="9.140625" customWidth="1"/>
  </cols>
  <sheetData>
    <row r="1" spans="1:26" ht="60" customHeight="1" thickBot="1" x14ac:dyDescent="0.3">
      <c r="A1" s="112" t="s">
        <v>229</v>
      </c>
      <c r="B1" s="113"/>
      <c r="C1" s="113"/>
      <c r="D1" s="113"/>
      <c r="E1" s="113"/>
      <c r="F1" s="113"/>
      <c r="G1" s="113"/>
      <c r="H1" s="94" t="s">
        <v>238</v>
      </c>
      <c r="I1" s="84" t="s">
        <v>239</v>
      </c>
      <c r="J1" s="82" t="s">
        <v>246</v>
      </c>
      <c r="K1" s="112" t="s">
        <v>176</v>
      </c>
      <c r="L1" s="113"/>
      <c r="M1" s="113"/>
      <c r="N1" s="113"/>
      <c r="O1" s="113"/>
      <c r="P1" s="113"/>
      <c r="Q1" s="113"/>
      <c r="R1" s="94" t="s">
        <v>238</v>
      </c>
      <c r="S1" s="84" t="s">
        <v>239</v>
      </c>
      <c r="T1" s="82" t="s">
        <v>246</v>
      </c>
      <c r="U1" s="107" t="s">
        <v>249</v>
      </c>
      <c r="V1" s="108"/>
      <c r="W1" s="104" t="s">
        <v>234</v>
      </c>
      <c r="X1" s="105"/>
      <c r="Y1" s="106"/>
    </row>
    <row r="2" spans="1:26" ht="45.75" thickBot="1" x14ac:dyDescent="0.3">
      <c r="A2" s="34" t="s">
        <v>219</v>
      </c>
      <c r="B2" s="35" t="s">
        <v>220</v>
      </c>
      <c r="C2" s="35" t="s">
        <v>221</v>
      </c>
      <c r="D2" s="36" t="s">
        <v>222</v>
      </c>
      <c r="E2" s="85" t="s">
        <v>223</v>
      </c>
      <c r="F2" s="70" t="s">
        <v>224</v>
      </c>
      <c r="G2" s="70" t="s">
        <v>225</v>
      </c>
      <c r="H2" s="37" t="s">
        <v>0</v>
      </c>
      <c r="I2" s="39" t="s">
        <v>237</v>
      </c>
      <c r="J2" s="83" t="s">
        <v>237</v>
      </c>
      <c r="K2" s="38" t="s">
        <v>219</v>
      </c>
      <c r="L2" s="35" t="s">
        <v>220</v>
      </c>
      <c r="M2" s="35" t="s">
        <v>221</v>
      </c>
      <c r="N2" s="35" t="s">
        <v>222</v>
      </c>
      <c r="O2" s="90" t="s">
        <v>223</v>
      </c>
      <c r="P2" s="36" t="s">
        <v>224</v>
      </c>
      <c r="Q2" s="70" t="s">
        <v>225</v>
      </c>
      <c r="R2" s="37" t="s">
        <v>0</v>
      </c>
      <c r="S2" s="39" t="s">
        <v>237</v>
      </c>
      <c r="T2" s="83" t="s">
        <v>237</v>
      </c>
      <c r="U2" s="42" t="s">
        <v>250</v>
      </c>
      <c r="V2" s="41" t="s">
        <v>236</v>
      </c>
      <c r="W2" s="95" t="s">
        <v>223</v>
      </c>
      <c r="X2" s="96" t="s">
        <v>224</v>
      </c>
      <c r="Y2" s="97" t="s">
        <v>225</v>
      </c>
    </row>
    <row r="3" spans="1:26" ht="30" x14ac:dyDescent="0.25">
      <c r="A3" s="24">
        <v>702000</v>
      </c>
      <c r="B3" s="12" t="s">
        <v>177</v>
      </c>
      <c r="C3" s="13" t="s">
        <v>1</v>
      </c>
      <c r="D3" s="14"/>
      <c r="E3" s="86">
        <v>4.3599999999999994</v>
      </c>
      <c r="F3" s="71">
        <v>1.27</v>
      </c>
      <c r="G3" s="71">
        <v>3.09</v>
      </c>
      <c r="H3" s="23">
        <v>40736</v>
      </c>
      <c r="I3" s="23">
        <v>82041</v>
      </c>
      <c r="J3" s="23">
        <v>21285</v>
      </c>
      <c r="K3" s="24">
        <v>702565</v>
      </c>
      <c r="L3" s="12" t="s">
        <v>177</v>
      </c>
      <c r="M3" s="13" t="s">
        <v>95</v>
      </c>
      <c r="N3" s="15"/>
      <c r="O3" s="91">
        <v>6.34</v>
      </c>
      <c r="P3" s="71">
        <v>2.3199999999999998</v>
      </c>
      <c r="Q3" s="71">
        <v>4.0199999999999996</v>
      </c>
      <c r="R3" s="23">
        <v>31382</v>
      </c>
      <c r="S3" s="23">
        <v>52313</v>
      </c>
      <c r="T3" s="23">
        <v>14821</v>
      </c>
      <c r="U3" s="43">
        <f t="shared" ref="U3:U39" si="0">(H3+I3+J3)/(H3+I3+R3+S3+J3+T3)</f>
        <v>0.5938790821921196</v>
      </c>
      <c r="V3" s="43">
        <f>100%-U3</f>
        <v>0.4061209178078804</v>
      </c>
      <c r="W3" s="98">
        <f>X3+Y3</f>
        <v>5.1641194172596023</v>
      </c>
      <c r="X3" s="99">
        <f t="shared" ref="X3:X34" si="1">(U3*F3)+(V3*P3)</f>
        <v>1.6964269636982743</v>
      </c>
      <c r="Y3" s="100">
        <f t="shared" ref="Y3:Y34" si="2">(U3*G3)+(V3*Q3)</f>
        <v>3.4676924535613285</v>
      </c>
      <c r="Z3" s="22"/>
    </row>
    <row r="4" spans="1:26" ht="30" x14ac:dyDescent="0.25">
      <c r="A4" s="25">
        <v>702005</v>
      </c>
      <c r="B4" s="5" t="s">
        <v>177</v>
      </c>
      <c r="C4" s="11" t="s">
        <v>2</v>
      </c>
      <c r="D4" s="8"/>
      <c r="E4" s="87">
        <v>5.12</v>
      </c>
      <c r="F4" s="72">
        <v>1.6</v>
      </c>
      <c r="G4" s="72">
        <v>3.52</v>
      </c>
      <c r="H4" s="23">
        <v>529</v>
      </c>
      <c r="I4" s="23">
        <v>743</v>
      </c>
      <c r="J4" s="23">
        <v>143</v>
      </c>
      <c r="K4" s="25">
        <v>702570</v>
      </c>
      <c r="L4" s="5" t="s">
        <v>177</v>
      </c>
      <c r="M4" s="11" t="s">
        <v>96</v>
      </c>
      <c r="N4" s="4"/>
      <c r="O4" s="91">
        <v>7.24</v>
      </c>
      <c r="P4" s="71">
        <v>2.67</v>
      </c>
      <c r="Q4" s="72">
        <v>4.57</v>
      </c>
      <c r="R4" s="23">
        <v>590</v>
      </c>
      <c r="S4" s="23">
        <v>899</v>
      </c>
      <c r="T4" s="23">
        <v>195</v>
      </c>
      <c r="U4" s="43">
        <f t="shared" si="0"/>
        <v>0.45659890287189414</v>
      </c>
      <c r="V4" s="43">
        <f t="shared" ref="V4:V67" si="3">100%-U4</f>
        <v>0.5434010971281058</v>
      </c>
      <c r="W4" s="98">
        <f t="shared" ref="W4:W67" si="4">X4+Y4</f>
        <v>6.2720103259115838</v>
      </c>
      <c r="X4" s="99">
        <f t="shared" si="1"/>
        <v>2.1814391739270729</v>
      </c>
      <c r="Y4" s="100">
        <f t="shared" si="2"/>
        <v>4.0905711519845109</v>
      </c>
    </row>
    <row r="5" spans="1:26" ht="30" x14ac:dyDescent="0.25">
      <c r="A5" s="25">
        <v>702010</v>
      </c>
      <c r="B5" s="5" t="s">
        <v>177</v>
      </c>
      <c r="C5" s="11" t="s">
        <v>3</v>
      </c>
      <c r="D5" s="8"/>
      <c r="E5" s="87">
        <v>8.32</v>
      </c>
      <c r="F5" s="72">
        <v>3.02</v>
      </c>
      <c r="G5" s="72">
        <v>5.3</v>
      </c>
      <c r="H5" s="23">
        <v>409</v>
      </c>
      <c r="I5" s="23">
        <v>693</v>
      </c>
      <c r="J5" s="23">
        <v>103</v>
      </c>
      <c r="K5" s="25">
        <v>702575</v>
      </c>
      <c r="L5" s="5" t="s">
        <v>177</v>
      </c>
      <c r="M5" s="11" t="s">
        <v>97</v>
      </c>
      <c r="N5" s="4"/>
      <c r="O5" s="91">
        <v>11.2</v>
      </c>
      <c r="P5" s="71">
        <v>4.3099999999999996</v>
      </c>
      <c r="Q5" s="72">
        <v>6.89</v>
      </c>
      <c r="R5" s="23">
        <v>878</v>
      </c>
      <c r="S5" s="23">
        <v>938</v>
      </c>
      <c r="T5" s="23">
        <v>319</v>
      </c>
      <c r="U5" s="43">
        <f t="shared" si="0"/>
        <v>0.36077844311377244</v>
      </c>
      <c r="V5" s="43">
        <f t="shared" si="3"/>
        <v>0.63922155688622762</v>
      </c>
      <c r="W5" s="98">
        <f t="shared" si="4"/>
        <v>10.160958083832336</v>
      </c>
      <c r="X5" s="99">
        <f t="shared" si="1"/>
        <v>3.8445958083832337</v>
      </c>
      <c r="Y5" s="100">
        <f t="shared" si="2"/>
        <v>6.3163622754491016</v>
      </c>
    </row>
    <row r="6" spans="1:26" ht="45" x14ac:dyDescent="0.25">
      <c r="A6" s="25">
        <v>702015</v>
      </c>
      <c r="B6" s="5" t="s">
        <v>177</v>
      </c>
      <c r="C6" s="11" t="s">
        <v>4</v>
      </c>
      <c r="D6" s="8"/>
      <c r="E6" s="87">
        <v>8.32</v>
      </c>
      <c r="F6" s="72">
        <v>3.02</v>
      </c>
      <c r="G6" s="72">
        <v>5.3</v>
      </c>
      <c r="H6" s="23">
        <v>22</v>
      </c>
      <c r="I6" s="23">
        <v>228</v>
      </c>
      <c r="J6" s="23">
        <v>14</v>
      </c>
      <c r="K6" s="25">
        <v>702580</v>
      </c>
      <c r="L6" s="5" t="s">
        <v>177</v>
      </c>
      <c r="M6" s="11" t="s">
        <v>98</v>
      </c>
      <c r="N6" s="4"/>
      <c r="O6" s="91">
        <v>11.2</v>
      </c>
      <c r="P6" s="71">
        <v>4.3099999999999996</v>
      </c>
      <c r="Q6" s="72">
        <v>6.89</v>
      </c>
      <c r="R6" s="23">
        <v>76</v>
      </c>
      <c r="S6" s="23">
        <v>349</v>
      </c>
      <c r="T6" s="23">
        <v>21</v>
      </c>
      <c r="U6" s="43">
        <f t="shared" si="0"/>
        <v>0.37183098591549296</v>
      </c>
      <c r="V6" s="43">
        <f t="shared" si="3"/>
        <v>0.62816901408450709</v>
      </c>
      <c r="W6" s="98">
        <f t="shared" si="4"/>
        <v>10.129126760563381</v>
      </c>
      <c r="X6" s="99">
        <f t="shared" si="1"/>
        <v>3.830338028169014</v>
      </c>
      <c r="Y6" s="100">
        <f t="shared" si="2"/>
        <v>6.2987887323943665</v>
      </c>
    </row>
    <row r="7" spans="1:26" ht="30" x14ac:dyDescent="0.25">
      <c r="A7" s="25">
        <v>702020</v>
      </c>
      <c r="B7" s="5" t="s">
        <v>177</v>
      </c>
      <c r="C7" s="11" t="s">
        <v>5</v>
      </c>
      <c r="D7" s="8"/>
      <c r="E7" s="87">
        <v>9.49</v>
      </c>
      <c r="F7" s="72">
        <v>3.44</v>
      </c>
      <c r="G7" s="72">
        <v>6.05</v>
      </c>
      <c r="H7" s="23">
        <v>2</v>
      </c>
      <c r="I7" s="23">
        <v>11</v>
      </c>
      <c r="J7" s="23">
        <v>2</v>
      </c>
      <c r="K7" s="25">
        <v>702585</v>
      </c>
      <c r="L7" s="5" t="s">
        <v>177</v>
      </c>
      <c r="M7" s="11" t="s">
        <v>99</v>
      </c>
      <c r="N7" s="4"/>
      <c r="O7" s="91">
        <v>12.77</v>
      </c>
      <c r="P7" s="71">
        <v>4.91</v>
      </c>
      <c r="Q7" s="72">
        <v>7.86</v>
      </c>
      <c r="R7" s="23">
        <v>1</v>
      </c>
      <c r="S7" s="23">
        <v>8</v>
      </c>
      <c r="T7" s="23">
        <v>2</v>
      </c>
      <c r="U7" s="43">
        <f t="shared" si="0"/>
        <v>0.57692307692307687</v>
      </c>
      <c r="V7" s="43">
        <f t="shared" si="3"/>
        <v>0.42307692307692313</v>
      </c>
      <c r="W7" s="98">
        <f t="shared" si="4"/>
        <v>10.877692307692307</v>
      </c>
      <c r="X7" s="99">
        <f t="shared" si="1"/>
        <v>4.061923076923077</v>
      </c>
      <c r="Y7" s="100">
        <f t="shared" si="2"/>
        <v>6.8157692307692308</v>
      </c>
    </row>
    <row r="8" spans="1:26" ht="45" x14ac:dyDescent="0.25">
      <c r="A8" s="25">
        <v>702025</v>
      </c>
      <c r="B8" s="5" t="s">
        <v>177</v>
      </c>
      <c r="C8" s="11" t="s">
        <v>6</v>
      </c>
      <c r="D8" s="8"/>
      <c r="E8" s="87">
        <v>14.24</v>
      </c>
      <c r="F8" s="72">
        <v>5.17</v>
      </c>
      <c r="G8" s="72">
        <v>9.07</v>
      </c>
      <c r="H8" s="23">
        <v>3</v>
      </c>
      <c r="I8" s="23">
        <v>21</v>
      </c>
      <c r="J8" s="23">
        <v>2</v>
      </c>
      <c r="K8" s="25">
        <v>702590</v>
      </c>
      <c r="L8" s="5" t="s">
        <v>177</v>
      </c>
      <c r="M8" s="11" t="s">
        <v>100</v>
      </c>
      <c r="N8" s="4"/>
      <c r="O8" s="91">
        <v>19.18</v>
      </c>
      <c r="P8" s="71">
        <v>7.38</v>
      </c>
      <c r="Q8" s="72">
        <v>11.8</v>
      </c>
      <c r="R8" s="23">
        <v>8</v>
      </c>
      <c r="S8" s="23">
        <v>16</v>
      </c>
      <c r="T8" s="23">
        <v>3</v>
      </c>
      <c r="U8" s="43">
        <f t="shared" si="0"/>
        <v>0.49056603773584906</v>
      </c>
      <c r="V8" s="43">
        <f t="shared" si="3"/>
        <v>0.50943396226415094</v>
      </c>
      <c r="W8" s="98">
        <f t="shared" si="4"/>
        <v>16.756603773584906</v>
      </c>
      <c r="X8" s="99">
        <f t="shared" si="1"/>
        <v>6.2958490566037728</v>
      </c>
      <c r="Y8" s="100">
        <f t="shared" si="2"/>
        <v>10.460754716981132</v>
      </c>
    </row>
    <row r="9" spans="1:26" ht="45" x14ac:dyDescent="0.25">
      <c r="A9" s="25">
        <v>702030</v>
      </c>
      <c r="B9" s="5" t="s">
        <v>177</v>
      </c>
      <c r="C9" s="11" t="s">
        <v>7</v>
      </c>
      <c r="D9" s="8"/>
      <c r="E9" s="87">
        <v>8.32</v>
      </c>
      <c r="F9" s="72">
        <v>3.02</v>
      </c>
      <c r="G9" s="72">
        <v>5.3</v>
      </c>
      <c r="H9" s="23">
        <v>125</v>
      </c>
      <c r="I9" s="23">
        <v>201</v>
      </c>
      <c r="J9" s="23">
        <v>37</v>
      </c>
      <c r="K9" s="25">
        <v>702595</v>
      </c>
      <c r="L9" s="5" t="s">
        <v>177</v>
      </c>
      <c r="M9" s="11" t="s">
        <v>101</v>
      </c>
      <c r="N9" s="4"/>
      <c r="O9" s="91">
        <v>11.2</v>
      </c>
      <c r="P9" s="71">
        <v>4.3099999999999996</v>
      </c>
      <c r="Q9" s="72">
        <v>6.89</v>
      </c>
      <c r="R9" s="23">
        <v>115</v>
      </c>
      <c r="S9" s="23">
        <v>146</v>
      </c>
      <c r="T9" s="23">
        <v>205</v>
      </c>
      <c r="U9" s="43">
        <f t="shared" si="0"/>
        <v>0.43787696019300359</v>
      </c>
      <c r="V9" s="43">
        <f t="shared" si="3"/>
        <v>0.56212303980699641</v>
      </c>
      <c r="W9" s="98">
        <f t="shared" si="4"/>
        <v>9.9389143546441492</v>
      </c>
      <c r="X9" s="99">
        <f t="shared" si="1"/>
        <v>3.745138721351025</v>
      </c>
      <c r="Y9" s="100">
        <f t="shared" si="2"/>
        <v>6.1937756332931242</v>
      </c>
    </row>
    <row r="10" spans="1:26" ht="45" x14ac:dyDescent="0.25">
      <c r="A10" s="50"/>
      <c r="B10" s="51"/>
      <c r="C10" s="52"/>
      <c r="D10" s="53"/>
      <c r="E10" s="88"/>
      <c r="F10" s="78"/>
      <c r="G10" s="78"/>
      <c r="H10" s="54"/>
      <c r="I10" s="55"/>
      <c r="J10" s="23"/>
      <c r="K10" s="25">
        <v>702600</v>
      </c>
      <c r="L10" s="5" t="s">
        <v>177</v>
      </c>
      <c r="M10" s="11" t="s">
        <v>193</v>
      </c>
      <c r="N10" s="4"/>
      <c r="O10" s="91">
        <v>7.1099999999999994</v>
      </c>
      <c r="P10" s="71">
        <v>3.09</v>
      </c>
      <c r="Q10" s="72">
        <v>4.0199999999999996</v>
      </c>
      <c r="R10" s="56"/>
      <c r="S10" s="23">
        <v>6</v>
      </c>
      <c r="T10" s="23">
        <v>0</v>
      </c>
      <c r="U10" s="43">
        <f t="shared" si="0"/>
        <v>0</v>
      </c>
      <c r="V10" s="43">
        <f t="shared" si="3"/>
        <v>1</v>
      </c>
      <c r="W10" s="98">
        <f t="shared" si="4"/>
        <v>7.1099999999999994</v>
      </c>
      <c r="X10" s="99">
        <f t="shared" si="1"/>
        <v>3.09</v>
      </c>
      <c r="Y10" s="100">
        <f t="shared" si="2"/>
        <v>4.0199999999999996</v>
      </c>
    </row>
    <row r="11" spans="1:26" ht="45" x14ac:dyDescent="0.25">
      <c r="A11" s="25">
        <v>702035</v>
      </c>
      <c r="B11" s="5" t="s">
        <v>177</v>
      </c>
      <c r="C11" s="11" t="s">
        <v>8</v>
      </c>
      <c r="D11" s="8"/>
      <c r="E11" s="87">
        <v>7</v>
      </c>
      <c r="F11" s="72">
        <v>2</v>
      </c>
      <c r="G11" s="72">
        <v>5</v>
      </c>
      <c r="H11" s="23">
        <v>1</v>
      </c>
      <c r="I11" s="23">
        <v>6</v>
      </c>
      <c r="J11" s="23">
        <v>3</v>
      </c>
      <c r="K11" s="25">
        <v>702605</v>
      </c>
      <c r="L11" s="5" t="s">
        <v>177</v>
      </c>
      <c r="M11" s="11" t="s">
        <v>194</v>
      </c>
      <c r="N11" s="4"/>
      <c r="O11" s="91">
        <v>9</v>
      </c>
      <c r="P11" s="71">
        <v>5</v>
      </c>
      <c r="Q11" s="72">
        <v>4</v>
      </c>
      <c r="R11" s="56"/>
      <c r="S11" s="23">
        <v>1</v>
      </c>
      <c r="T11" s="23">
        <v>8</v>
      </c>
      <c r="U11" s="43">
        <f t="shared" si="0"/>
        <v>0.52631578947368418</v>
      </c>
      <c r="V11" s="43">
        <f t="shared" si="3"/>
        <v>0.47368421052631582</v>
      </c>
      <c r="W11" s="98">
        <f t="shared" si="4"/>
        <v>7.9473684210526319</v>
      </c>
      <c r="X11" s="99">
        <f t="shared" si="1"/>
        <v>3.4210526315789478</v>
      </c>
      <c r="Y11" s="100">
        <f t="shared" si="2"/>
        <v>4.5263157894736841</v>
      </c>
    </row>
    <row r="12" spans="1:26" ht="60" x14ac:dyDescent="0.25">
      <c r="A12" s="25">
        <v>702040</v>
      </c>
      <c r="B12" s="5" t="s">
        <v>177</v>
      </c>
      <c r="C12" s="11" t="s">
        <v>9</v>
      </c>
      <c r="D12" s="8"/>
      <c r="E12" s="87">
        <v>4.3599999999999994</v>
      </c>
      <c r="F12" s="72">
        <v>1.27</v>
      </c>
      <c r="G12" s="72">
        <v>3.09</v>
      </c>
      <c r="H12" s="23">
        <v>7817</v>
      </c>
      <c r="I12" s="23">
        <v>25201</v>
      </c>
      <c r="J12" s="23">
        <v>5768</v>
      </c>
      <c r="K12" s="25">
        <v>702615</v>
      </c>
      <c r="L12" s="5" t="s">
        <v>177</v>
      </c>
      <c r="M12" s="11" t="s">
        <v>103</v>
      </c>
      <c r="N12" s="4"/>
      <c r="O12" s="91">
        <v>6.34</v>
      </c>
      <c r="P12" s="71">
        <v>2.3199999999999998</v>
      </c>
      <c r="Q12" s="71">
        <v>4.0199999999999996</v>
      </c>
      <c r="R12" s="23">
        <v>11922</v>
      </c>
      <c r="S12" s="23">
        <v>42070</v>
      </c>
      <c r="T12" s="23">
        <v>13350</v>
      </c>
      <c r="U12" s="43">
        <f t="shared" si="0"/>
        <v>0.3654643449419569</v>
      </c>
      <c r="V12" s="43">
        <f t="shared" si="3"/>
        <v>0.6345356550580431</v>
      </c>
      <c r="W12" s="98">
        <f t="shared" si="4"/>
        <v>5.6163805970149241</v>
      </c>
      <c r="X12" s="99">
        <f t="shared" si="1"/>
        <v>1.936262437810945</v>
      </c>
      <c r="Y12" s="100">
        <f t="shared" si="2"/>
        <v>3.6801181592039796</v>
      </c>
    </row>
    <row r="13" spans="1:26" ht="45" x14ac:dyDescent="0.25">
      <c r="A13" s="25">
        <v>702045</v>
      </c>
      <c r="B13" s="5" t="s">
        <v>177</v>
      </c>
      <c r="C13" s="11" t="s">
        <v>10</v>
      </c>
      <c r="D13" s="8"/>
      <c r="E13" s="87">
        <v>5.14</v>
      </c>
      <c r="F13" s="72">
        <v>1.61</v>
      </c>
      <c r="G13" s="72">
        <v>3.53</v>
      </c>
      <c r="H13" s="23">
        <v>191</v>
      </c>
      <c r="I13" s="23">
        <v>219</v>
      </c>
      <c r="J13" s="23">
        <v>49</v>
      </c>
      <c r="K13" s="25">
        <v>702630</v>
      </c>
      <c r="L13" s="5" t="s">
        <v>177</v>
      </c>
      <c r="M13" s="11" t="s">
        <v>105</v>
      </c>
      <c r="N13" s="4"/>
      <c r="O13" s="91">
        <v>6.67</v>
      </c>
      <c r="P13" s="71">
        <v>2.65</v>
      </c>
      <c r="Q13" s="71">
        <v>4.0199999999999996</v>
      </c>
      <c r="R13" s="23">
        <v>384</v>
      </c>
      <c r="S13" s="23">
        <v>483</v>
      </c>
      <c r="T13" s="23">
        <v>99</v>
      </c>
      <c r="U13" s="43">
        <f t="shared" si="0"/>
        <v>0.32210526315789473</v>
      </c>
      <c r="V13" s="43">
        <f t="shared" si="3"/>
        <v>0.67789473684210533</v>
      </c>
      <c r="W13" s="98">
        <f t="shared" si="4"/>
        <v>6.1771789473684215</v>
      </c>
      <c r="X13" s="99">
        <f t="shared" si="1"/>
        <v>2.3150105263157896</v>
      </c>
      <c r="Y13" s="100">
        <f t="shared" si="2"/>
        <v>3.8621684210526315</v>
      </c>
    </row>
    <row r="14" spans="1:26" ht="45" x14ac:dyDescent="0.25">
      <c r="A14" s="25">
        <v>702050</v>
      </c>
      <c r="B14" s="5" t="s">
        <v>177</v>
      </c>
      <c r="C14" s="11" t="s">
        <v>11</v>
      </c>
      <c r="D14" s="8"/>
      <c r="E14" s="87">
        <v>7.47</v>
      </c>
      <c r="F14" s="72">
        <v>2.17</v>
      </c>
      <c r="G14" s="72">
        <v>5.3</v>
      </c>
      <c r="H14" s="23">
        <v>62</v>
      </c>
      <c r="I14" s="23">
        <v>130</v>
      </c>
      <c r="J14" s="23">
        <v>18</v>
      </c>
      <c r="K14" s="25">
        <v>702635</v>
      </c>
      <c r="L14" s="5" t="s">
        <v>177</v>
      </c>
      <c r="M14" s="11" t="s">
        <v>106</v>
      </c>
      <c r="N14" s="4"/>
      <c r="O14" s="91">
        <v>10.87</v>
      </c>
      <c r="P14" s="71">
        <v>3.98</v>
      </c>
      <c r="Q14" s="71">
        <v>6.89</v>
      </c>
      <c r="R14" s="23">
        <v>179</v>
      </c>
      <c r="S14" s="23">
        <v>302</v>
      </c>
      <c r="T14" s="23">
        <v>67</v>
      </c>
      <c r="U14" s="43">
        <f t="shared" si="0"/>
        <v>0.27704485488126651</v>
      </c>
      <c r="V14" s="43">
        <f t="shared" si="3"/>
        <v>0.72295514511873349</v>
      </c>
      <c r="W14" s="98">
        <f t="shared" si="4"/>
        <v>9.9280474934036924</v>
      </c>
      <c r="X14" s="99">
        <f t="shared" si="1"/>
        <v>3.4785488126649078</v>
      </c>
      <c r="Y14" s="100">
        <f t="shared" si="2"/>
        <v>6.4494986807387855</v>
      </c>
    </row>
    <row r="15" spans="1:26" ht="30" x14ac:dyDescent="0.25">
      <c r="A15" s="25">
        <v>702055</v>
      </c>
      <c r="B15" s="5" t="s">
        <v>177</v>
      </c>
      <c r="C15" s="11" t="s">
        <v>12</v>
      </c>
      <c r="D15" s="8"/>
      <c r="E15" s="87">
        <v>4.3599999999999994</v>
      </c>
      <c r="F15" s="72">
        <v>1.27</v>
      </c>
      <c r="G15" s="72">
        <v>3.09</v>
      </c>
      <c r="H15" s="23">
        <v>31</v>
      </c>
      <c r="I15" s="23">
        <v>26</v>
      </c>
      <c r="J15" s="23">
        <v>6</v>
      </c>
      <c r="K15" s="25">
        <v>702620</v>
      </c>
      <c r="L15" s="5" t="s">
        <v>177</v>
      </c>
      <c r="M15" s="11" t="s">
        <v>104</v>
      </c>
      <c r="N15" s="4"/>
      <c r="O15" s="91">
        <v>6.34</v>
      </c>
      <c r="P15" s="71">
        <v>2.3199999999999998</v>
      </c>
      <c r="Q15" s="71">
        <v>4.0199999999999996</v>
      </c>
      <c r="R15" s="23">
        <v>113</v>
      </c>
      <c r="S15" s="23">
        <v>126</v>
      </c>
      <c r="T15" s="23">
        <v>20</v>
      </c>
      <c r="U15" s="43">
        <f t="shared" si="0"/>
        <v>0.19565217391304349</v>
      </c>
      <c r="V15" s="43">
        <f t="shared" si="3"/>
        <v>0.80434782608695654</v>
      </c>
      <c r="W15" s="98">
        <f t="shared" si="4"/>
        <v>5.9526086956521738</v>
      </c>
      <c r="X15" s="99">
        <f t="shared" si="1"/>
        <v>2.1145652173913043</v>
      </c>
      <c r="Y15" s="100">
        <f t="shared" si="2"/>
        <v>3.838043478260869</v>
      </c>
    </row>
    <row r="16" spans="1:26" ht="45" x14ac:dyDescent="0.25">
      <c r="A16" s="25">
        <v>702060</v>
      </c>
      <c r="B16" s="5" t="s">
        <v>177</v>
      </c>
      <c r="C16" s="11" t="s">
        <v>13</v>
      </c>
      <c r="D16" s="8"/>
      <c r="E16" s="87">
        <v>4.9799999999999995</v>
      </c>
      <c r="F16" s="72">
        <v>1.45</v>
      </c>
      <c r="G16" s="72">
        <v>3.53</v>
      </c>
      <c r="H16" s="23">
        <v>5</v>
      </c>
      <c r="I16" s="23">
        <v>10</v>
      </c>
      <c r="J16" s="23"/>
      <c r="K16" s="25">
        <v>702640</v>
      </c>
      <c r="L16" s="5" t="s">
        <v>177</v>
      </c>
      <c r="M16" s="11" t="s">
        <v>107</v>
      </c>
      <c r="N16" s="4"/>
      <c r="O16" s="91">
        <v>7.23</v>
      </c>
      <c r="P16" s="71">
        <v>2.65</v>
      </c>
      <c r="Q16" s="71">
        <v>4.58</v>
      </c>
      <c r="R16" s="23">
        <v>3</v>
      </c>
      <c r="S16" s="23">
        <v>4</v>
      </c>
      <c r="T16" s="23">
        <v>2</v>
      </c>
      <c r="U16" s="43">
        <f t="shared" si="0"/>
        <v>0.625</v>
      </c>
      <c r="V16" s="43">
        <f t="shared" si="3"/>
        <v>0.375</v>
      </c>
      <c r="W16" s="98">
        <f t="shared" si="4"/>
        <v>5.8237500000000004</v>
      </c>
      <c r="X16" s="99">
        <f t="shared" si="1"/>
        <v>1.9</v>
      </c>
      <c r="Y16" s="100">
        <f t="shared" si="2"/>
        <v>3.9237500000000001</v>
      </c>
    </row>
    <row r="17" spans="1:25" ht="45" x14ac:dyDescent="0.25">
      <c r="A17" s="25">
        <v>702065</v>
      </c>
      <c r="B17" s="5" t="s">
        <v>177</v>
      </c>
      <c r="C17" s="11" t="s">
        <v>14</v>
      </c>
      <c r="D17" s="8"/>
      <c r="E17" s="87">
        <v>7.47</v>
      </c>
      <c r="F17" s="72">
        <v>2.17</v>
      </c>
      <c r="G17" s="72">
        <v>5.3</v>
      </c>
      <c r="H17" s="23">
        <v>3</v>
      </c>
      <c r="I17" s="23">
        <v>4</v>
      </c>
      <c r="J17" s="23">
        <v>2</v>
      </c>
      <c r="K17" s="25">
        <v>702645</v>
      </c>
      <c r="L17" s="5" t="s">
        <v>177</v>
      </c>
      <c r="M17" s="11" t="s">
        <v>108</v>
      </c>
      <c r="N17" s="4"/>
      <c r="O17" s="91">
        <v>10.87</v>
      </c>
      <c r="P17" s="71">
        <v>3.98</v>
      </c>
      <c r="Q17" s="71">
        <v>6.89</v>
      </c>
      <c r="R17" s="23">
        <v>4</v>
      </c>
      <c r="S17" s="23">
        <v>6</v>
      </c>
      <c r="T17" s="23">
        <v>1</v>
      </c>
      <c r="U17" s="43">
        <f t="shared" si="0"/>
        <v>0.45</v>
      </c>
      <c r="V17" s="43">
        <f t="shared" si="3"/>
        <v>0.55000000000000004</v>
      </c>
      <c r="W17" s="98">
        <f t="shared" si="4"/>
        <v>9.34</v>
      </c>
      <c r="X17" s="99">
        <f t="shared" si="1"/>
        <v>3.1655000000000002</v>
      </c>
      <c r="Y17" s="100">
        <f t="shared" si="2"/>
        <v>6.1745000000000001</v>
      </c>
    </row>
    <row r="18" spans="1:25" ht="45" x14ac:dyDescent="0.25">
      <c r="A18" s="25">
        <v>702070</v>
      </c>
      <c r="B18" s="5" t="s">
        <v>177</v>
      </c>
      <c r="C18" s="11" t="s">
        <v>15</v>
      </c>
      <c r="D18" s="8"/>
      <c r="E18" s="87">
        <v>8.32</v>
      </c>
      <c r="F18" s="72">
        <v>3.02</v>
      </c>
      <c r="G18" s="72">
        <v>5.3</v>
      </c>
      <c r="H18" s="23">
        <v>5238</v>
      </c>
      <c r="I18" s="23">
        <v>16840</v>
      </c>
      <c r="J18" s="23">
        <v>3933</v>
      </c>
      <c r="K18" s="25">
        <v>702650</v>
      </c>
      <c r="L18" s="5" t="s">
        <v>177</v>
      </c>
      <c r="M18" s="11" t="s">
        <v>109</v>
      </c>
      <c r="N18" s="4"/>
      <c r="O18" s="91">
        <v>11.2</v>
      </c>
      <c r="P18" s="71">
        <v>4.2</v>
      </c>
      <c r="Q18" s="71">
        <v>7</v>
      </c>
      <c r="R18" s="23">
        <v>12543</v>
      </c>
      <c r="S18" s="23">
        <v>36022</v>
      </c>
      <c r="T18" s="23">
        <v>12038</v>
      </c>
      <c r="U18" s="43">
        <f t="shared" si="0"/>
        <v>0.30030941880065576</v>
      </c>
      <c r="V18" s="43">
        <f t="shared" si="3"/>
        <v>0.69969058119934424</v>
      </c>
      <c r="W18" s="98">
        <f t="shared" si="4"/>
        <v>10.335108873854111</v>
      </c>
      <c r="X18" s="99">
        <f t="shared" si="1"/>
        <v>3.8456348858152265</v>
      </c>
      <c r="Y18" s="100">
        <f t="shared" si="2"/>
        <v>6.4894739880388848</v>
      </c>
    </row>
    <row r="19" spans="1:25" ht="45" x14ac:dyDescent="0.25">
      <c r="A19" s="25">
        <v>702075</v>
      </c>
      <c r="B19" s="5" t="s">
        <v>177</v>
      </c>
      <c r="C19" s="11" t="s">
        <v>16</v>
      </c>
      <c r="D19" s="8"/>
      <c r="E19" s="87">
        <v>9.49</v>
      </c>
      <c r="F19" s="72">
        <v>3.44</v>
      </c>
      <c r="G19" s="72">
        <v>6.05</v>
      </c>
      <c r="H19" s="23">
        <v>49</v>
      </c>
      <c r="I19" s="23">
        <v>116</v>
      </c>
      <c r="J19" s="23">
        <v>48</v>
      </c>
      <c r="K19" s="25">
        <v>702655</v>
      </c>
      <c r="L19" s="5" t="s">
        <v>177</v>
      </c>
      <c r="M19" s="11" t="s">
        <v>110</v>
      </c>
      <c r="N19" s="4"/>
      <c r="O19" s="91">
        <v>12.77</v>
      </c>
      <c r="P19" s="71">
        <v>4.91</v>
      </c>
      <c r="Q19" s="71">
        <v>7.86</v>
      </c>
      <c r="R19" s="23">
        <v>288</v>
      </c>
      <c r="S19" s="23">
        <v>373</v>
      </c>
      <c r="T19" s="23">
        <v>99</v>
      </c>
      <c r="U19" s="43">
        <f t="shared" si="0"/>
        <v>0.21891058581706063</v>
      </c>
      <c r="V19" s="43">
        <f t="shared" si="3"/>
        <v>0.78108941418293942</v>
      </c>
      <c r="W19" s="98">
        <f t="shared" si="4"/>
        <v>12.051973278520043</v>
      </c>
      <c r="X19" s="99">
        <f t="shared" si="1"/>
        <v>4.5882014388489214</v>
      </c>
      <c r="Y19" s="100">
        <f t="shared" si="2"/>
        <v>7.4637718396711215</v>
      </c>
    </row>
    <row r="20" spans="1:25" ht="45" x14ac:dyDescent="0.25">
      <c r="A20" s="25">
        <v>702080</v>
      </c>
      <c r="B20" s="5" t="s">
        <v>177</v>
      </c>
      <c r="C20" s="11" t="s">
        <v>17</v>
      </c>
      <c r="D20" s="8"/>
      <c r="E20" s="87">
        <v>14.2</v>
      </c>
      <c r="F20" s="72">
        <v>5.2</v>
      </c>
      <c r="G20" s="72">
        <v>9</v>
      </c>
      <c r="H20" s="23">
        <v>56</v>
      </c>
      <c r="I20" s="23">
        <v>111</v>
      </c>
      <c r="J20" s="23">
        <v>14</v>
      </c>
      <c r="K20" s="25">
        <v>702660</v>
      </c>
      <c r="L20" s="5" t="s">
        <v>177</v>
      </c>
      <c r="M20" s="11" t="s">
        <v>111</v>
      </c>
      <c r="N20" s="4"/>
      <c r="O20" s="91">
        <v>19.200000000000003</v>
      </c>
      <c r="P20" s="71">
        <v>7.4</v>
      </c>
      <c r="Q20" s="71">
        <v>11.8</v>
      </c>
      <c r="R20" s="23">
        <v>154</v>
      </c>
      <c r="S20" s="23">
        <v>293</v>
      </c>
      <c r="T20" s="23">
        <v>66</v>
      </c>
      <c r="U20" s="43">
        <f t="shared" si="0"/>
        <v>0.26080691642651299</v>
      </c>
      <c r="V20" s="43">
        <f t="shared" si="3"/>
        <v>0.73919308357348701</v>
      </c>
      <c r="W20" s="98">
        <f t="shared" si="4"/>
        <v>17.895965417867437</v>
      </c>
      <c r="X20" s="99">
        <f t="shared" si="1"/>
        <v>6.8262247838616723</v>
      </c>
      <c r="Y20" s="100">
        <f t="shared" si="2"/>
        <v>11.069740634005765</v>
      </c>
    </row>
    <row r="21" spans="1:25" ht="45" x14ac:dyDescent="0.25">
      <c r="A21" s="25">
        <v>702085</v>
      </c>
      <c r="B21" s="5" t="s">
        <v>177</v>
      </c>
      <c r="C21" s="11" t="s">
        <v>18</v>
      </c>
      <c r="D21" s="8"/>
      <c r="E21" s="87">
        <v>4.7200000000000006</v>
      </c>
      <c r="F21" s="72">
        <v>1.37</v>
      </c>
      <c r="G21" s="72">
        <v>3.35</v>
      </c>
      <c r="H21" s="23">
        <v>3</v>
      </c>
      <c r="I21" s="23">
        <v>22</v>
      </c>
      <c r="J21" s="23">
        <v>1</v>
      </c>
      <c r="K21" s="25">
        <v>702665</v>
      </c>
      <c r="L21" s="5" t="s">
        <v>177</v>
      </c>
      <c r="M21" s="11" t="s">
        <v>112</v>
      </c>
      <c r="N21" s="4"/>
      <c r="O21" s="91">
        <v>6.83</v>
      </c>
      <c r="P21" s="71">
        <v>2.4700000000000002</v>
      </c>
      <c r="Q21" s="71">
        <v>4.3600000000000003</v>
      </c>
      <c r="R21" s="23">
        <v>8</v>
      </c>
      <c r="S21" s="23">
        <v>7</v>
      </c>
      <c r="T21" s="23"/>
      <c r="U21" s="43">
        <f t="shared" si="0"/>
        <v>0.63414634146341464</v>
      </c>
      <c r="V21" s="43">
        <f t="shared" si="3"/>
        <v>0.36585365853658536</v>
      </c>
      <c r="W21" s="98">
        <f t="shared" si="4"/>
        <v>5.4919512195121953</v>
      </c>
      <c r="X21" s="99">
        <f t="shared" si="1"/>
        <v>1.7724390243902439</v>
      </c>
      <c r="Y21" s="100">
        <f t="shared" si="2"/>
        <v>3.7195121951219514</v>
      </c>
    </row>
    <row r="22" spans="1:25" ht="45" x14ac:dyDescent="0.25">
      <c r="A22" s="25">
        <v>702090</v>
      </c>
      <c r="B22" s="5" t="s">
        <v>177</v>
      </c>
      <c r="C22" s="11" t="s">
        <v>19</v>
      </c>
      <c r="D22" s="8"/>
      <c r="E22" s="87">
        <v>4.49</v>
      </c>
      <c r="F22" s="72">
        <v>2.14</v>
      </c>
      <c r="G22" s="72">
        <v>2.35</v>
      </c>
      <c r="H22" s="23">
        <v>176</v>
      </c>
      <c r="I22" s="23">
        <v>272</v>
      </c>
      <c r="J22" s="23">
        <v>57</v>
      </c>
      <c r="K22" s="25">
        <v>702670</v>
      </c>
      <c r="L22" s="5" t="s">
        <v>177</v>
      </c>
      <c r="M22" s="11" t="s">
        <v>113</v>
      </c>
      <c r="N22" s="4"/>
      <c r="O22" s="91">
        <v>5.33</v>
      </c>
      <c r="P22" s="71">
        <v>2.27</v>
      </c>
      <c r="Q22" s="71">
        <v>3.06</v>
      </c>
      <c r="R22" s="23">
        <v>206</v>
      </c>
      <c r="S22" s="23">
        <v>400</v>
      </c>
      <c r="T22" s="23">
        <v>98</v>
      </c>
      <c r="U22" s="43">
        <f t="shared" si="0"/>
        <v>0.41770057899090157</v>
      </c>
      <c r="V22" s="43">
        <f t="shared" si="3"/>
        <v>0.58229942100909837</v>
      </c>
      <c r="W22" s="98">
        <f t="shared" si="4"/>
        <v>4.9791315136476424</v>
      </c>
      <c r="X22" s="99">
        <f t="shared" si="1"/>
        <v>2.2156989247311829</v>
      </c>
      <c r="Y22" s="100">
        <f t="shared" si="2"/>
        <v>2.7634325889164599</v>
      </c>
    </row>
    <row r="23" spans="1:25" ht="30" x14ac:dyDescent="0.25">
      <c r="A23" s="25">
        <v>702095</v>
      </c>
      <c r="B23" s="5" t="s">
        <v>177</v>
      </c>
      <c r="C23" s="11" t="s">
        <v>20</v>
      </c>
      <c r="D23" s="8"/>
      <c r="E23" s="87">
        <v>4.59</v>
      </c>
      <c r="F23" s="72">
        <v>1.67</v>
      </c>
      <c r="G23" s="72">
        <v>2.92</v>
      </c>
      <c r="H23" s="23">
        <v>6</v>
      </c>
      <c r="I23" s="23">
        <v>10</v>
      </c>
      <c r="J23" s="23">
        <v>4</v>
      </c>
      <c r="K23" s="25">
        <v>702675</v>
      </c>
      <c r="L23" s="5" t="s">
        <v>177</v>
      </c>
      <c r="M23" s="11" t="s">
        <v>114</v>
      </c>
      <c r="N23" s="4"/>
      <c r="O23" s="91">
        <v>6.14</v>
      </c>
      <c r="P23" s="71">
        <v>2.34</v>
      </c>
      <c r="Q23" s="71">
        <v>3.8</v>
      </c>
      <c r="R23" s="23">
        <v>9</v>
      </c>
      <c r="S23" s="23">
        <v>10</v>
      </c>
      <c r="T23" s="23">
        <v>3</v>
      </c>
      <c r="U23" s="43">
        <f t="shared" si="0"/>
        <v>0.47619047619047616</v>
      </c>
      <c r="V23" s="43">
        <f t="shared" si="3"/>
        <v>0.52380952380952384</v>
      </c>
      <c r="W23" s="98">
        <f t="shared" si="4"/>
        <v>5.4019047619047615</v>
      </c>
      <c r="X23" s="99">
        <f t="shared" si="1"/>
        <v>2.0209523809523811</v>
      </c>
      <c r="Y23" s="100">
        <f t="shared" si="2"/>
        <v>3.3809523809523809</v>
      </c>
    </row>
    <row r="24" spans="1:25" ht="45" x14ac:dyDescent="0.25">
      <c r="A24" s="25">
        <v>702100</v>
      </c>
      <c r="B24" s="5" t="s">
        <v>177</v>
      </c>
      <c r="C24" s="11" t="s">
        <v>21</v>
      </c>
      <c r="D24" s="8"/>
      <c r="E24" s="87">
        <v>7.1</v>
      </c>
      <c r="F24" s="72">
        <v>2.88</v>
      </c>
      <c r="G24" s="72">
        <v>4.22</v>
      </c>
      <c r="H24" s="23">
        <v>7</v>
      </c>
      <c r="I24" s="23">
        <v>23</v>
      </c>
      <c r="J24" s="23">
        <v>3</v>
      </c>
      <c r="K24" s="25">
        <v>702680</v>
      </c>
      <c r="L24" s="5" t="s">
        <v>177</v>
      </c>
      <c r="M24" s="11" t="s">
        <v>115</v>
      </c>
      <c r="N24" s="4"/>
      <c r="O24" s="91">
        <v>9.16</v>
      </c>
      <c r="P24" s="71">
        <v>3.68</v>
      </c>
      <c r="Q24" s="71">
        <v>5.48</v>
      </c>
      <c r="R24" s="23">
        <v>18</v>
      </c>
      <c r="S24" s="23">
        <v>23</v>
      </c>
      <c r="T24" s="23">
        <v>6</v>
      </c>
      <c r="U24" s="43">
        <f t="shared" si="0"/>
        <v>0.41249999999999998</v>
      </c>
      <c r="V24" s="43">
        <f t="shared" si="3"/>
        <v>0.58750000000000002</v>
      </c>
      <c r="W24" s="98">
        <f t="shared" si="4"/>
        <v>8.3102499999999999</v>
      </c>
      <c r="X24" s="99">
        <f t="shared" si="1"/>
        <v>3.3500000000000005</v>
      </c>
      <c r="Y24" s="100">
        <f t="shared" si="2"/>
        <v>4.9602500000000003</v>
      </c>
    </row>
    <row r="25" spans="1:25" ht="38.25" customHeight="1" x14ac:dyDescent="0.25">
      <c r="A25" s="25">
        <v>702105</v>
      </c>
      <c r="B25" s="5" t="s">
        <v>177</v>
      </c>
      <c r="C25" s="11" t="s">
        <v>22</v>
      </c>
      <c r="D25" s="8"/>
      <c r="E25" s="87">
        <v>4.8499999999999996</v>
      </c>
      <c r="F25" s="72">
        <v>1.76</v>
      </c>
      <c r="G25" s="72">
        <v>3.09</v>
      </c>
      <c r="H25" s="23">
        <v>8</v>
      </c>
      <c r="I25" s="23">
        <v>18</v>
      </c>
      <c r="J25" s="23">
        <v>3</v>
      </c>
      <c r="K25" s="25">
        <v>702610</v>
      </c>
      <c r="L25" s="5" t="s">
        <v>177</v>
      </c>
      <c r="M25" s="11" t="s">
        <v>102</v>
      </c>
      <c r="N25" s="4"/>
      <c r="O25" s="91">
        <v>6.5</v>
      </c>
      <c r="P25" s="71">
        <v>2.5</v>
      </c>
      <c r="Q25" s="71">
        <v>4</v>
      </c>
      <c r="R25" s="23">
        <v>15</v>
      </c>
      <c r="S25" s="40">
        <v>40</v>
      </c>
      <c r="T25" s="23"/>
      <c r="U25" s="43">
        <f t="shared" si="0"/>
        <v>0.34523809523809523</v>
      </c>
      <c r="V25" s="43">
        <f t="shared" si="3"/>
        <v>0.65476190476190477</v>
      </c>
      <c r="W25" s="98">
        <f t="shared" si="4"/>
        <v>5.930357142857142</v>
      </c>
      <c r="X25" s="99">
        <f t="shared" si="1"/>
        <v>2.2445238095238094</v>
      </c>
      <c r="Y25" s="100">
        <f t="shared" si="2"/>
        <v>3.6858333333333331</v>
      </c>
    </row>
    <row r="26" spans="1:25" ht="38.25" customHeight="1" x14ac:dyDescent="0.25">
      <c r="A26" s="25">
        <v>702110</v>
      </c>
      <c r="B26" s="5" t="s">
        <v>177</v>
      </c>
      <c r="C26" s="11" t="s">
        <v>178</v>
      </c>
      <c r="D26" s="8"/>
      <c r="E26" s="87">
        <v>7.1</v>
      </c>
      <c r="F26" s="72">
        <v>2.88</v>
      </c>
      <c r="G26" s="72">
        <v>4.22</v>
      </c>
      <c r="H26" s="56"/>
      <c r="I26" s="23">
        <v>1</v>
      </c>
      <c r="J26" s="23"/>
      <c r="K26" s="25">
        <v>702700</v>
      </c>
      <c r="L26" s="5" t="s">
        <v>177</v>
      </c>
      <c r="M26" s="11" t="s">
        <v>119</v>
      </c>
      <c r="N26" s="4"/>
      <c r="O26" s="91">
        <v>9.16</v>
      </c>
      <c r="P26" s="71">
        <v>3.68</v>
      </c>
      <c r="Q26" s="71">
        <v>5.48</v>
      </c>
      <c r="R26" s="23">
        <v>2</v>
      </c>
      <c r="S26" s="23">
        <v>2</v>
      </c>
      <c r="T26" s="23">
        <v>1</v>
      </c>
      <c r="U26" s="43">
        <f t="shared" si="0"/>
        <v>0.16666666666666666</v>
      </c>
      <c r="V26" s="43">
        <f t="shared" si="3"/>
        <v>0.83333333333333337</v>
      </c>
      <c r="W26" s="98">
        <f t="shared" si="4"/>
        <v>8.8166666666666664</v>
      </c>
      <c r="X26" s="99">
        <f t="shared" si="1"/>
        <v>3.5466666666666669</v>
      </c>
      <c r="Y26" s="100">
        <f t="shared" si="2"/>
        <v>5.2700000000000005</v>
      </c>
    </row>
    <row r="27" spans="1:25" ht="39" customHeight="1" x14ac:dyDescent="0.25">
      <c r="A27" s="25">
        <v>702115</v>
      </c>
      <c r="B27" s="5" t="s">
        <v>177</v>
      </c>
      <c r="C27" s="11" t="s">
        <v>23</v>
      </c>
      <c r="D27" s="8"/>
      <c r="E27" s="87">
        <v>9.58</v>
      </c>
      <c r="F27" s="72">
        <v>3.73</v>
      </c>
      <c r="G27" s="72">
        <v>5.85</v>
      </c>
      <c r="H27" s="23">
        <v>1</v>
      </c>
      <c r="I27" s="23">
        <v>4</v>
      </c>
      <c r="J27" s="23"/>
      <c r="K27" s="25">
        <v>702705</v>
      </c>
      <c r="L27" s="5" t="s">
        <v>177</v>
      </c>
      <c r="M27" s="11" t="s">
        <v>195</v>
      </c>
      <c r="N27" s="4"/>
      <c r="O27" s="91">
        <v>12.5</v>
      </c>
      <c r="P27" s="71">
        <v>5</v>
      </c>
      <c r="Q27" s="71">
        <v>7.5</v>
      </c>
      <c r="R27" s="56"/>
      <c r="S27" s="23">
        <v>5</v>
      </c>
      <c r="T27" s="23">
        <v>1</v>
      </c>
      <c r="U27" s="43">
        <f t="shared" si="0"/>
        <v>0.45454545454545453</v>
      </c>
      <c r="V27" s="43">
        <f t="shared" si="3"/>
        <v>0.54545454545454541</v>
      </c>
      <c r="W27" s="98">
        <f t="shared" si="4"/>
        <v>11.172727272727272</v>
      </c>
      <c r="X27" s="99">
        <f t="shared" si="1"/>
        <v>4.422727272727272</v>
      </c>
      <c r="Y27" s="100">
        <f t="shared" si="2"/>
        <v>6.75</v>
      </c>
    </row>
    <row r="28" spans="1:25" ht="45" x14ac:dyDescent="0.25">
      <c r="A28" s="25">
        <v>702120</v>
      </c>
      <c r="B28" s="5" t="s">
        <v>177</v>
      </c>
      <c r="C28" s="11" t="s">
        <v>24</v>
      </c>
      <c r="D28" s="8"/>
      <c r="E28" s="87">
        <v>5.7299999999999995</v>
      </c>
      <c r="F28" s="72">
        <v>1.97</v>
      </c>
      <c r="G28" s="72">
        <v>3.76</v>
      </c>
      <c r="H28" s="23">
        <v>778</v>
      </c>
      <c r="I28" s="23">
        <v>1936</v>
      </c>
      <c r="J28" s="23">
        <v>289</v>
      </c>
      <c r="K28" s="25">
        <v>702685</v>
      </c>
      <c r="L28" s="5" t="s">
        <v>177</v>
      </c>
      <c r="M28" s="11" t="s">
        <v>116</v>
      </c>
      <c r="N28" s="4"/>
      <c r="O28" s="91">
        <v>7.84</v>
      </c>
      <c r="P28" s="71">
        <v>2.94</v>
      </c>
      <c r="Q28" s="71">
        <v>4.9000000000000004</v>
      </c>
      <c r="R28" s="23">
        <v>1998</v>
      </c>
      <c r="S28" s="23">
        <v>1850</v>
      </c>
      <c r="T28" s="23">
        <v>811</v>
      </c>
      <c r="U28" s="43">
        <f t="shared" si="0"/>
        <v>0.39193422083007046</v>
      </c>
      <c r="V28" s="43">
        <f t="shared" si="3"/>
        <v>0.60806577916992954</v>
      </c>
      <c r="W28" s="98">
        <f t="shared" si="4"/>
        <v>7.0130187940485511</v>
      </c>
      <c r="X28" s="99">
        <f t="shared" si="1"/>
        <v>2.5598238057948315</v>
      </c>
      <c r="Y28" s="100">
        <f t="shared" si="2"/>
        <v>4.4531949882537196</v>
      </c>
    </row>
    <row r="29" spans="1:25" ht="30" x14ac:dyDescent="0.25">
      <c r="A29" s="25">
        <v>702125</v>
      </c>
      <c r="B29" s="5" t="s">
        <v>177</v>
      </c>
      <c r="C29" s="11" t="s">
        <v>25</v>
      </c>
      <c r="D29" s="8"/>
      <c r="E29" s="87">
        <v>5.85</v>
      </c>
      <c r="F29" s="72">
        <v>1.83</v>
      </c>
      <c r="G29" s="72">
        <v>4.0199999999999996</v>
      </c>
      <c r="H29" s="23">
        <v>5</v>
      </c>
      <c r="I29" s="23">
        <v>9</v>
      </c>
      <c r="J29" s="23">
        <v>3</v>
      </c>
      <c r="K29" s="25">
        <v>702690</v>
      </c>
      <c r="L29" s="5" t="s">
        <v>177</v>
      </c>
      <c r="M29" s="11" t="s">
        <v>117</v>
      </c>
      <c r="N29" s="4"/>
      <c r="O29" s="91">
        <v>8.34</v>
      </c>
      <c r="P29" s="71">
        <v>3.11</v>
      </c>
      <c r="Q29" s="71">
        <v>5.23</v>
      </c>
      <c r="R29" s="23">
        <v>16</v>
      </c>
      <c r="S29" s="23">
        <v>25</v>
      </c>
      <c r="T29" s="23">
        <v>5</v>
      </c>
      <c r="U29" s="43">
        <f t="shared" si="0"/>
        <v>0.26984126984126983</v>
      </c>
      <c r="V29" s="43">
        <f t="shared" si="3"/>
        <v>0.73015873015873023</v>
      </c>
      <c r="W29" s="98">
        <f t="shared" si="4"/>
        <v>7.6680952380952387</v>
      </c>
      <c r="X29" s="99">
        <f t="shared" si="1"/>
        <v>2.7646031746031747</v>
      </c>
      <c r="Y29" s="100">
        <f t="shared" si="2"/>
        <v>4.903492063492064</v>
      </c>
    </row>
    <row r="30" spans="1:25" ht="45" x14ac:dyDescent="0.25">
      <c r="A30" s="25">
        <v>702130</v>
      </c>
      <c r="B30" s="5" t="s">
        <v>177</v>
      </c>
      <c r="C30" s="11" t="s">
        <v>26</v>
      </c>
      <c r="D30" s="8"/>
      <c r="E30" s="87">
        <v>9.07</v>
      </c>
      <c r="F30" s="72">
        <v>2.84</v>
      </c>
      <c r="G30" s="72">
        <v>6.23</v>
      </c>
      <c r="H30" s="23">
        <v>32</v>
      </c>
      <c r="I30" s="23">
        <v>88</v>
      </c>
      <c r="J30" s="23">
        <v>15</v>
      </c>
      <c r="K30" s="25">
        <v>702695</v>
      </c>
      <c r="L30" s="5" t="s">
        <v>177</v>
      </c>
      <c r="M30" s="11" t="s">
        <v>118</v>
      </c>
      <c r="N30" s="4"/>
      <c r="O30" s="91">
        <v>13</v>
      </c>
      <c r="P30" s="71">
        <v>5</v>
      </c>
      <c r="Q30" s="71">
        <v>8</v>
      </c>
      <c r="R30" s="23">
        <v>38</v>
      </c>
      <c r="S30" s="23">
        <v>71</v>
      </c>
      <c r="T30" s="23">
        <v>25</v>
      </c>
      <c r="U30" s="43">
        <f t="shared" si="0"/>
        <v>0.5018587360594795</v>
      </c>
      <c r="V30" s="43">
        <f t="shared" si="3"/>
        <v>0.4981412639405205</v>
      </c>
      <c r="W30" s="98">
        <f t="shared" si="4"/>
        <v>11.027695167286247</v>
      </c>
      <c r="X30" s="99">
        <f t="shared" si="1"/>
        <v>3.9159851301115243</v>
      </c>
      <c r="Y30" s="100">
        <f t="shared" si="2"/>
        <v>7.1117100371747215</v>
      </c>
    </row>
    <row r="31" spans="1:25" ht="45" x14ac:dyDescent="0.25">
      <c r="A31" s="25">
        <v>702135</v>
      </c>
      <c r="B31" s="5" t="s">
        <v>177</v>
      </c>
      <c r="C31" s="11" t="s">
        <v>27</v>
      </c>
      <c r="D31" s="8"/>
      <c r="E31" s="87">
        <v>3.6499999999999995</v>
      </c>
      <c r="F31" s="72">
        <v>1.1399999999999999</v>
      </c>
      <c r="G31" s="72">
        <v>2.5099999999999998</v>
      </c>
      <c r="H31" s="23">
        <v>224</v>
      </c>
      <c r="I31" s="23">
        <v>498</v>
      </c>
      <c r="J31" s="23">
        <v>86</v>
      </c>
      <c r="K31" s="25">
        <v>702710</v>
      </c>
      <c r="L31" s="5" t="s">
        <v>177</v>
      </c>
      <c r="M31" s="11" t="s">
        <v>120</v>
      </c>
      <c r="N31" s="4"/>
      <c r="O31" s="91">
        <v>4.5999999999999996</v>
      </c>
      <c r="P31" s="71">
        <v>1.34</v>
      </c>
      <c r="Q31" s="71">
        <v>3.26</v>
      </c>
      <c r="R31" s="23">
        <v>355</v>
      </c>
      <c r="S31" s="23">
        <v>1115</v>
      </c>
      <c r="T31" s="23">
        <v>233</v>
      </c>
      <c r="U31" s="43">
        <f t="shared" si="0"/>
        <v>0.321784149741139</v>
      </c>
      <c r="V31" s="43">
        <f t="shared" si="3"/>
        <v>0.678215850258861</v>
      </c>
      <c r="W31" s="98">
        <f t="shared" si="4"/>
        <v>4.2943050577459179</v>
      </c>
      <c r="X31" s="99">
        <f t="shared" si="1"/>
        <v>1.2756431700517723</v>
      </c>
      <c r="Y31" s="100">
        <f t="shared" si="2"/>
        <v>3.0186618876941456</v>
      </c>
    </row>
    <row r="32" spans="1:25" ht="30" x14ac:dyDescent="0.25">
      <c r="A32" s="25">
        <v>702140</v>
      </c>
      <c r="B32" s="5" t="s">
        <v>177</v>
      </c>
      <c r="C32" s="11" t="s">
        <v>28</v>
      </c>
      <c r="D32" s="8"/>
      <c r="E32" s="87">
        <v>3.36</v>
      </c>
      <c r="F32" s="72">
        <v>0.67</v>
      </c>
      <c r="G32" s="72">
        <v>2.69</v>
      </c>
      <c r="H32" s="23">
        <v>7</v>
      </c>
      <c r="I32" s="23">
        <v>9</v>
      </c>
      <c r="J32" s="23"/>
      <c r="K32" s="25">
        <v>702715</v>
      </c>
      <c r="L32" s="5" t="s">
        <v>177</v>
      </c>
      <c r="M32" s="11" t="s">
        <v>121</v>
      </c>
      <c r="N32" s="4"/>
      <c r="O32" s="91">
        <v>4.93</v>
      </c>
      <c r="P32" s="71">
        <v>1.43</v>
      </c>
      <c r="Q32" s="71">
        <v>3.5</v>
      </c>
      <c r="R32" s="23">
        <v>19</v>
      </c>
      <c r="S32" s="23">
        <v>31</v>
      </c>
      <c r="T32" s="23">
        <v>6</v>
      </c>
      <c r="U32" s="43">
        <f t="shared" si="0"/>
        <v>0.22222222222222221</v>
      </c>
      <c r="V32" s="43">
        <f t="shared" si="3"/>
        <v>0.77777777777777779</v>
      </c>
      <c r="W32" s="98">
        <f t="shared" si="4"/>
        <v>4.5811111111111114</v>
      </c>
      <c r="X32" s="99">
        <f t="shared" si="1"/>
        <v>1.2611111111111111</v>
      </c>
      <c r="Y32" s="100">
        <f t="shared" si="2"/>
        <v>3.3200000000000003</v>
      </c>
    </row>
    <row r="33" spans="1:25" ht="30" x14ac:dyDescent="0.25">
      <c r="A33" s="25">
        <v>702145</v>
      </c>
      <c r="B33" s="5" t="s">
        <v>177</v>
      </c>
      <c r="C33" s="11" t="s">
        <v>29</v>
      </c>
      <c r="D33" s="8"/>
      <c r="E33" s="87">
        <v>5.1400000000000006</v>
      </c>
      <c r="F33" s="72">
        <v>1.1000000000000001</v>
      </c>
      <c r="G33" s="72">
        <v>4.04</v>
      </c>
      <c r="H33" s="23">
        <v>6</v>
      </c>
      <c r="I33" s="23">
        <v>35</v>
      </c>
      <c r="J33" s="23">
        <v>5</v>
      </c>
      <c r="K33" s="25">
        <v>702720</v>
      </c>
      <c r="L33" s="5" t="s">
        <v>177</v>
      </c>
      <c r="M33" s="11" t="s">
        <v>122</v>
      </c>
      <c r="N33" s="4"/>
      <c r="O33" s="91">
        <v>7.3900000000000006</v>
      </c>
      <c r="P33" s="71">
        <v>2.15</v>
      </c>
      <c r="Q33" s="71">
        <v>5.24</v>
      </c>
      <c r="R33" s="23">
        <v>13</v>
      </c>
      <c r="S33" s="23">
        <v>58</v>
      </c>
      <c r="T33" s="23">
        <v>11</v>
      </c>
      <c r="U33" s="43">
        <f t="shared" si="0"/>
        <v>0.359375</v>
      </c>
      <c r="V33" s="43">
        <f t="shared" si="3"/>
        <v>0.640625</v>
      </c>
      <c r="W33" s="98">
        <f t="shared" si="4"/>
        <v>6.5814062499999997</v>
      </c>
      <c r="X33" s="99">
        <f t="shared" si="1"/>
        <v>1.7726562499999998</v>
      </c>
      <c r="Y33" s="100">
        <f t="shared" si="2"/>
        <v>4.8087499999999999</v>
      </c>
    </row>
    <row r="34" spans="1:25" ht="45" x14ac:dyDescent="0.25">
      <c r="A34" s="25">
        <v>702150</v>
      </c>
      <c r="B34" s="5" t="s">
        <v>177</v>
      </c>
      <c r="C34" s="11" t="s">
        <v>30</v>
      </c>
      <c r="D34" s="8"/>
      <c r="E34" s="87">
        <v>6.08</v>
      </c>
      <c r="F34" s="72">
        <v>1.9</v>
      </c>
      <c r="G34" s="72">
        <v>4.18</v>
      </c>
      <c r="H34" s="23">
        <v>714</v>
      </c>
      <c r="I34" s="23">
        <v>1569</v>
      </c>
      <c r="J34" s="23">
        <v>273</v>
      </c>
      <c r="K34" s="25">
        <v>702725</v>
      </c>
      <c r="L34" s="5" t="s">
        <v>177</v>
      </c>
      <c r="M34" s="11" t="s">
        <v>123</v>
      </c>
      <c r="N34" s="4"/>
      <c r="O34" s="91">
        <v>7.66</v>
      </c>
      <c r="P34" s="71">
        <v>2.23</v>
      </c>
      <c r="Q34" s="71">
        <v>5.43</v>
      </c>
      <c r="R34" s="23">
        <v>1718</v>
      </c>
      <c r="S34" s="23">
        <v>3688</v>
      </c>
      <c r="T34" s="23">
        <v>740</v>
      </c>
      <c r="U34" s="43">
        <f t="shared" si="0"/>
        <v>0.29372558032636176</v>
      </c>
      <c r="V34" s="43">
        <f t="shared" si="3"/>
        <v>0.70627441967363824</v>
      </c>
      <c r="W34" s="98">
        <f t="shared" si="4"/>
        <v>7.1959135830843479</v>
      </c>
      <c r="X34" s="99">
        <f t="shared" si="1"/>
        <v>2.1330705584923004</v>
      </c>
      <c r="Y34" s="100">
        <f t="shared" si="2"/>
        <v>5.0628430245920475</v>
      </c>
    </row>
    <row r="35" spans="1:25" ht="45" x14ac:dyDescent="0.25">
      <c r="A35" s="25">
        <v>702155</v>
      </c>
      <c r="B35" s="5" t="s">
        <v>177</v>
      </c>
      <c r="C35" s="11" t="s">
        <v>31</v>
      </c>
      <c r="D35" s="8"/>
      <c r="E35" s="87">
        <v>6.08</v>
      </c>
      <c r="F35" s="72">
        <v>1.9</v>
      </c>
      <c r="G35" s="72">
        <v>4.18</v>
      </c>
      <c r="H35" s="23">
        <v>131</v>
      </c>
      <c r="I35" s="23">
        <v>355</v>
      </c>
      <c r="J35" s="23">
        <v>62</v>
      </c>
      <c r="K35" s="25">
        <v>702730</v>
      </c>
      <c r="L35" s="5" t="s">
        <v>177</v>
      </c>
      <c r="M35" s="11" t="s">
        <v>124</v>
      </c>
      <c r="N35" s="4"/>
      <c r="O35" s="91">
        <v>7.66</v>
      </c>
      <c r="P35" s="71">
        <v>2.23</v>
      </c>
      <c r="Q35" s="71">
        <v>5.43</v>
      </c>
      <c r="R35" s="23">
        <v>297</v>
      </c>
      <c r="S35" s="23">
        <v>545</v>
      </c>
      <c r="T35" s="23">
        <v>130</v>
      </c>
      <c r="U35" s="43">
        <f t="shared" si="0"/>
        <v>0.36052631578947369</v>
      </c>
      <c r="V35" s="43">
        <f t="shared" si="3"/>
        <v>0.63947368421052631</v>
      </c>
      <c r="W35" s="98">
        <f t="shared" si="4"/>
        <v>7.0903684210526308</v>
      </c>
      <c r="X35" s="99">
        <f t="shared" ref="X35:X66" si="5">(U35*F35)+(V35*P35)</f>
        <v>2.1110263157894735</v>
      </c>
      <c r="Y35" s="100">
        <f t="shared" ref="Y35:Y66" si="6">(U35*G35)+(V35*Q35)</f>
        <v>4.9793421052631572</v>
      </c>
    </row>
    <row r="36" spans="1:25" ht="30" x14ac:dyDescent="0.25">
      <c r="A36" s="25">
        <v>702160</v>
      </c>
      <c r="B36" s="5" t="s">
        <v>177</v>
      </c>
      <c r="C36" s="11" t="s">
        <v>32</v>
      </c>
      <c r="D36" s="8"/>
      <c r="E36" s="87">
        <v>5.58</v>
      </c>
      <c r="F36" s="72">
        <v>1.42</v>
      </c>
      <c r="G36" s="72">
        <v>4.16</v>
      </c>
      <c r="H36" s="23">
        <v>18</v>
      </c>
      <c r="I36" s="23">
        <v>53</v>
      </c>
      <c r="J36" s="23">
        <v>5</v>
      </c>
      <c r="K36" s="25">
        <v>702735</v>
      </c>
      <c r="L36" s="5" t="s">
        <v>177</v>
      </c>
      <c r="M36" s="11" t="s">
        <v>125</v>
      </c>
      <c r="N36" s="4"/>
      <c r="O36" s="91">
        <v>8.5</v>
      </c>
      <c r="P36" s="71">
        <v>3</v>
      </c>
      <c r="Q36" s="71">
        <v>5.5</v>
      </c>
      <c r="R36" s="23">
        <v>78</v>
      </c>
      <c r="S36" s="23">
        <v>72</v>
      </c>
      <c r="T36" s="23">
        <v>19</v>
      </c>
      <c r="U36" s="43">
        <f t="shared" si="0"/>
        <v>0.31020408163265306</v>
      </c>
      <c r="V36" s="43">
        <f>100%-U36</f>
        <v>0.68979591836734699</v>
      </c>
      <c r="W36" s="98">
        <f t="shared" si="4"/>
        <v>7.5942040816326539</v>
      </c>
      <c r="X36" s="99">
        <f t="shared" si="5"/>
        <v>2.5098775510204083</v>
      </c>
      <c r="Y36" s="100">
        <f t="shared" si="6"/>
        <v>5.0843265306122456</v>
      </c>
    </row>
    <row r="37" spans="1:25" ht="30" x14ac:dyDescent="0.25">
      <c r="A37" s="25">
        <v>702165</v>
      </c>
      <c r="B37" s="5" t="s">
        <v>177</v>
      </c>
      <c r="C37" s="11" t="s">
        <v>33</v>
      </c>
      <c r="D37" s="8"/>
      <c r="E37" s="87">
        <v>8.5300000000000011</v>
      </c>
      <c r="F37" s="72">
        <v>2.17</v>
      </c>
      <c r="G37" s="72">
        <v>6.36</v>
      </c>
      <c r="H37" s="23">
        <v>30</v>
      </c>
      <c r="I37" s="23">
        <v>54</v>
      </c>
      <c r="J37" s="23">
        <v>17</v>
      </c>
      <c r="K37" s="25">
        <v>702740</v>
      </c>
      <c r="L37" s="5" t="s">
        <v>177</v>
      </c>
      <c r="M37" s="11" t="s">
        <v>126</v>
      </c>
      <c r="N37" s="4"/>
      <c r="O37" s="91">
        <v>11.64</v>
      </c>
      <c r="P37" s="71">
        <v>3.38</v>
      </c>
      <c r="Q37" s="71">
        <v>8.26</v>
      </c>
      <c r="R37" s="23">
        <v>51</v>
      </c>
      <c r="S37" s="23">
        <v>110</v>
      </c>
      <c r="T37" s="23">
        <v>35</v>
      </c>
      <c r="U37" s="43">
        <f t="shared" si="0"/>
        <v>0.34006734006734007</v>
      </c>
      <c r="V37" s="43">
        <f t="shared" si="3"/>
        <v>0.65993265993265993</v>
      </c>
      <c r="W37" s="98">
        <f t="shared" si="4"/>
        <v>10.582390572390572</v>
      </c>
      <c r="X37" s="99">
        <f t="shared" si="5"/>
        <v>2.9685185185185183</v>
      </c>
      <c r="Y37" s="100">
        <f t="shared" si="6"/>
        <v>7.6138720538720532</v>
      </c>
    </row>
    <row r="38" spans="1:25" ht="31.5" customHeight="1" x14ac:dyDescent="0.25">
      <c r="A38" s="25">
        <v>702170</v>
      </c>
      <c r="B38" s="5" t="s">
        <v>177</v>
      </c>
      <c r="C38" s="11" t="s">
        <v>186</v>
      </c>
      <c r="D38" s="8" t="s">
        <v>187</v>
      </c>
      <c r="E38" s="87">
        <v>5.3000000000000007</v>
      </c>
      <c r="F38" s="72">
        <v>1.6</v>
      </c>
      <c r="G38" s="72">
        <v>3.7</v>
      </c>
      <c r="H38" s="23">
        <v>4</v>
      </c>
      <c r="I38" s="23">
        <v>29</v>
      </c>
      <c r="J38" s="23">
        <v>2</v>
      </c>
      <c r="K38" s="25">
        <v>702745</v>
      </c>
      <c r="L38" s="5" t="s">
        <v>177</v>
      </c>
      <c r="M38" s="11" t="s">
        <v>196</v>
      </c>
      <c r="N38" s="4" t="s">
        <v>187</v>
      </c>
      <c r="O38" s="91">
        <v>6.9</v>
      </c>
      <c r="P38" s="71">
        <v>2</v>
      </c>
      <c r="Q38" s="71">
        <v>4.9000000000000004</v>
      </c>
      <c r="R38" s="23">
        <v>3</v>
      </c>
      <c r="S38" s="23">
        <v>9</v>
      </c>
      <c r="T38" s="23">
        <v>5</v>
      </c>
      <c r="U38" s="43">
        <f t="shared" si="0"/>
        <v>0.67307692307692313</v>
      </c>
      <c r="V38" s="43">
        <f t="shared" si="3"/>
        <v>0.32692307692307687</v>
      </c>
      <c r="W38" s="98">
        <f t="shared" si="4"/>
        <v>5.8230769230769237</v>
      </c>
      <c r="X38" s="99">
        <f t="shared" si="5"/>
        <v>1.7307692307692308</v>
      </c>
      <c r="Y38" s="100">
        <f t="shared" si="6"/>
        <v>4.0923076923076929</v>
      </c>
    </row>
    <row r="39" spans="1:25" ht="28.5" customHeight="1" x14ac:dyDescent="0.25">
      <c r="A39" s="25">
        <v>702175</v>
      </c>
      <c r="B39" s="5" t="s">
        <v>177</v>
      </c>
      <c r="C39" s="11" t="s">
        <v>188</v>
      </c>
      <c r="D39" s="8" t="s">
        <v>187</v>
      </c>
      <c r="E39" s="87">
        <v>6.5</v>
      </c>
      <c r="F39" s="72">
        <v>1.7</v>
      </c>
      <c r="G39" s="72">
        <v>4.8</v>
      </c>
      <c r="H39" s="23">
        <v>6</v>
      </c>
      <c r="I39" s="23">
        <v>22</v>
      </c>
      <c r="J39" s="23"/>
      <c r="K39" s="25">
        <v>702750</v>
      </c>
      <c r="L39" s="5" t="s">
        <v>177</v>
      </c>
      <c r="M39" s="11" t="s">
        <v>197</v>
      </c>
      <c r="N39" s="4" t="s">
        <v>187</v>
      </c>
      <c r="O39" s="91">
        <v>8.9</v>
      </c>
      <c r="P39" s="71">
        <v>2.9</v>
      </c>
      <c r="Q39" s="71">
        <v>6</v>
      </c>
      <c r="R39" s="23">
        <v>10</v>
      </c>
      <c r="S39" s="23">
        <v>9</v>
      </c>
      <c r="T39" s="23">
        <v>10</v>
      </c>
      <c r="U39" s="43">
        <f t="shared" si="0"/>
        <v>0.49122807017543857</v>
      </c>
      <c r="V39" s="43">
        <f t="shared" si="3"/>
        <v>0.50877192982456143</v>
      </c>
      <c r="W39" s="98">
        <f t="shared" si="4"/>
        <v>7.7210526315789476</v>
      </c>
      <c r="X39" s="99">
        <f t="shared" si="5"/>
        <v>2.3105263157894735</v>
      </c>
      <c r="Y39" s="100">
        <f t="shared" si="6"/>
        <v>5.4105263157894736</v>
      </c>
    </row>
    <row r="40" spans="1:25" ht="45" x14ac:dyDescent="0.25">
      <c r="A40" s="25">
        <v>702180</v>
      </c>
      <c r="B40" s="5" t="s">
        <v>177</v>
      </c>
      <c r="C40" s="11" t="s">
        <v>185</v>
      </c>
      <c r="D40" s="8"/>
      <c r="E40" s="87">
        <v>5.85</v>
      </c>
      <c r="F40" s="72">
        <v>1.83</v>
      </c>
      <c r="G40" s="72">
        <v>4.0199999999999996</v>
      </c>
      <c r="H40" s="56"/>
      <c r="I40" s="55"/>
      <c r="J40" s="56"/>
      <c r="K40" s="25">
        <v>702755</v>
      </c>
      <c r="L40" s="5" t="s">
        <v>177</v>
      </c>
      <c r="M40" s="11" t="s">
        <v>198</v>
      </c>
      <c r="N40" s="4"/>
      <c r="O40" s="91">
        <v>7.370000000000001</v>
      </c>
      <c r="P40" s="71">
        <v>2.14</v>
      </c>
      <c r="Q40" s="71">
        <v>5.23</v>
      </c>
      <c r="R40" s="56"/>
      <c r="S40" s="57"/>
      <c r="T40" s="56"/>
      <c r="U40" s="59"/>
      <c r="V40" s="59"/>
      <c r="W40" s="101">
        <f t="shared" si="4"/>
        <v>0</v>
      </c>
      <c r="X40" s="99">
        <f t="shared" si="5"/>
        <v>0</v>
      </c>
      <c r="Y40" s="100">
        <f t="shared" si="6"/>
        <v>0</v>
      </c>
    </row>
    <row r="41" spans="1:25" ht="45" x14ac:dyDescent="0.25">
      <c r="A41" s="25">
        <v>702185</v>
      </c>
      <c r="B41" s="5" t="s">
        <v>177</v>
      </c>
      <c r="C41" s="11" t="s">
        <v>34</v>
      </c>
      <c r="D41" s="8"/>
      <c r="E41" s="87">
        <v>6.7299999999999995</v>
      </c>
      <c r="F41" s="72">
        <v>1.71</v>
      </c>
      <c r="G41" s="72">
        <v>5.0199999999999996</v>
      </c>
      <c r="H41" s="23">
        <v>42</v>
      </c>
      <c r="I41" s="23">
        <v>205</v>
      </c>
      <c r="J41" s="23">
        <v>1</v>
      </c>
      <c r="K41" s="25">
        <v>702760</v>
      </c>
      <c r="L41" s="5" t="s">
        <v>177</v>
      </c>
      <c r="M41" s="11" t="s">
        <v>127</v>
      </c>
      <c r="N41" s="4"/>
      <c r="O41" s="91">
        <v>9.1999999999999993</v>
      </c>
      <c r="P41" s="71">
        <v>2.67</v>
      </c>
      <c r="Q41" s="71">
        <v>6.53</v>
      </c>
      <c r="R41" s="23">
        <v>4</v>
      </c>
      <c r="S41" s="23">
        <v>18</v>
      </c>
      <c r="T41" s="23">
        <v>5</v>
      </c>
      <c r="U41" s="43">
        <f t="shared" ref="U41:U72" si="7">(H41+I41+J41)/(H41+I41+R41+S41+J41+T41)</f>
        <v>0.90181818181818185</v>
      </c>
      <c r="V41" s="43">
        <f t="shared" si="3"/>
        <v>9.8181818181818148E-2</v>
      </c>
      <c r="W41" s="98">
        <f t="shared" si="4"/>
        <v>6.9725090909090905</v>
      </c>
      <c r="X41" s="99">
        <f t="shared" si="5"/>
        <v>1.8042545454545453</v>
      </c>
      <c r="Y41" s="100">
        <f t="shared" si="6"/>
        <v>5.1682545454545457</v>
      </c>
    </row>
    <row r="42" spans="1:25" ht="45" x14ac:dyDescent="0.25">
      <c r="A42" s="25">
        <v>702190</v>
      </c>
      <c r="B42" s="5" t="s">
        <v>177</v>
      </c>
      <c r="C42" s="11" t="s">
        <v>203</v>
      </c>
      <c r="D42" s="8"/>
      <c r="E42" s="87">
        <v>8.65</v>
      </c>
      <c r="F42" s="72">
        <v>2.71</v>
      </c>
      <c r="G42" s="72">
        <v>5.94</v>
      </c>
      <c r="H42" s="23">
        <v>8</v>
      </c>
      <c r="I42" s="23">
        <v>15</v>
      </c>
      <c r="J42" s="23"/>
      <c r="K42" s="25">
        <v>702765</v>
      </c>
      <c r="L42" s="5" t="s">
        <v>177</v>
      </c>
      <c r="M42" s="11" t="s">
        <v>211</v>
      </c>
      <c r="N42" s="4"/>
      <c r="O42" s="91">
        <v>10.879999999999999</v>
      </c>
      <c r="P42" s="71">
        <v>3.16</v>
      </c>
      <c r="Q42" s="71">
        <v>7.72</v>
      </c>
      <c r="R42" s="23">
        <v>3</v>
      </c>
      <c r="S42" s="23">
        <v>23</v>
      </c>
      <c r="T42" s="23">
        <v>5</v>
      </c>
      <c r="U42" s="43">
        <f t="shared" si="7"/>
        <v>0.42592592592592593</v>
      </c>
      <c r="V42" s="43">
        <f t="shared" si="3"/>
        <v>0.57407407407407407</v>
      </c>
      <c r="W42" s="98">
        <f t="shared" si="4"/>
        <v>9.9301851851851843</v>
      </c>
      <c r="X42" s="99">
        <f t="shared" si="5"/>
        <v>2.9683333333333337</v>
      </c>
      <c r="Y42" s="100">
        <f t="shared" si="6"/>
        <v>6.9618518518518515</v>
      </c>
    </row>
    <row r="43" spans="1:25" ht="45" x14ac:dyDescent="0.25">
      <c r="A43" s="25">
        <v>702195</v>
      </c>
      <c r="B43" s="5" t="s">
        <v>177</v>
      </c>
      <c r="C43" s="11" t="s">
        <v>35</v>
      </c>
      <c r="D43" s="8"/>
      <c r="E43" s="87">
        <v>7.22</v>
      </c>
      <c r="F43" s="72">
        <v>2.62</v>
      </c>
      <c r="G43" s="72">
        <v>4.5999999999999996</v>
      </c>
      <c r="H43" s="23">
        <v>5</v>
      </c>
      <c r="I43" s="23">
        <v>9</v>
      </c>
      <c r="J43" s="23"/>
      <c r="K43" s="25">
        <v>702770</v>
      </c>
      <c r="L43" s="5" t="s">
        <v>177</v>
      </c>
      <c r="M43" s="11" t="s">
        <v>128</v>
      </c>
      <c r="N43" s="4"/>
      <c r="O43" s="91">
        <v>8.4</v>
      </c>
      <c r="P43" s="71">
        <v>3</v>
      </c>
      <c r="Q43" s="71">
        <v>5.4</v>
      </c>
      <c r="R43" s="23">
        <v>10</v>
      </c>
      <c r="S43" s="23">
        <v>17</v>
      </c>
      <c r="T43" s="23">
        <v>4</v>
      </c>
      <c r="U43" s="43">
        <f t="shared" si="7"/>
        <v>0.31111111111111112</v>
      </c>
      <c r="V43" s="43">
        <f t="shared" si="3"/>
        <v>0.68888888888888888</v>
      </c>
      <c r="W43" s="98">
        <f t="shared" si="4"/>
        <v>8.0328888888888894</v>
      </c>
      <c r="X43" s="99">
        <f t="shared" si="5"/>
        <v>2.8817777777777778</v>
      </c>
      <c r="Y43" s="100">
        <f t="shared" si="6"/>
        <v>5.1511111111111116</v>
      </c>
    </row>
    <row r="44" spans="1:25" ht="30" x14ac:dyDescent="0.25">
      <c r="A44" s="25">
        <v>702200</v>
      </c>
      <c r="B44" s="5" t="s">
        <v>177</v>
      </c>
      <c r="C44" s="11" t="s">
        <v>36</v>
      </c>
      <c r="D44" s="8"/>
      <c r="E44" s="87">
        <v>4.99</v>
      </c>
      <c r="F44" s="72">
        <v>1.56</v>
      </c>
      <c r="G44" s="72">
        <v>3.43</v>
      </c>
      <c r="H44" s="23">
        <v>658</v>
      </c>
      <c r="I44" s="23">
        <v>1255</v>
      </c>
      <c r="J44" s="23">
        <v>289</v>
      </c>
      <c r="K44" s="25">
        <v>702775</v>
      </c>
      <c r="L44" s="5" t="s">
        <v>177</v>
      </c>
      <c r="M44" s="11" t="s">
        <v>129</v>
      </c>
      <c r="N44" s="4"/>
      <c r="O44" s="91">
        <v>6.29</v>
      </c>
      <c r="P44" s="71">
        <v>1.83</v>
      </c>
      <c r="Q44" s="71">
        <v>4.46</v>
      </c>
      <c r="R44" s="23">
        <v>3468</v>
      </c>
      <c r="S44" s="23">
        <v>5462</v>
      </c>
      <c r="T44" s="23">
        <v>1646</v>
      </c>
      <c r="U44" s="43">
        <f t="shared" si="7"/>
        <v>0.17232743778369072</v>
      </c>
      <c r="V44" s="43">
        <f t="shared" si="3"/>
        <v>0.82767256221630925</v>
      </c>
      <c r="W44" s="98">
        <f t="shared" si="4"/>
        <v>6.0659743308812022</v>
      </c>
      <c r="X44" s="99">
        <f t="shared" si="5"/>
        <v>1.7834715917984034</v>
      </c>
      <c r="Y44" s="100">
        <f t="shared" si="6"/>
        <v>4.2825027390827985</v>
      </c>
    </row>
    <row r="45" spans="1:25" ht="30" x14ac:dyDescent="0.25">
      <c r="A45" s="25">
        <v>702205</v>
      </c>
      <c r="B45" s="5" t="s">
        <v>177</v>
      </c>
      <c r="C45" s="11" t="s">
        <v>37</v>
      </c>
      <c r="D45" s="8"/>
      <c r="E45" s="87">
        <v>5.47</v>
      </c>
      <c r="F45" s="72">
        <v>1.71</v>
      </c>
      <c r="G45" s="72">
        <v>3.76</v>
      </c>
      <c r="H45" s="23">
        <v>592</v>
      </c>
      <c r="I45" s="23">
        <v>1142</v>
      </c>
      <c r="J45" s="23">
        <v>176</v>
      </c>
      <c r="K45" s="25">
        <v>702780</v>
      </c>
      <c r="L45" s="5" t="s">
        <v>177</v>
      </c>
      <c r="M45" s="11" t="s">
        <v>130</v>
      </c>
      <c r="N45" s="4"/>
      <c r="O45" s="91">
        <v>6.91</v>
      </c>
      <c r="P45" s="71">
        <v>2.0099999999999998</v>
      </c>
      <c r="Q45" s="71">
        <v>4.9000000000000004</v>
      </c>
      <c r="R45" s="23">
        <v>4538</v>
      </c>
      <c r="S45" s="23">
        <v>6419</v>
      </c>
      <c r="T45" s="23">
        <v>1166</v>
      </c>
      <c r="U45" s="43">
        <f t="shared" si="7"/>
        <v>0.13610774602722156</v>
      </c>
      <c r="V45" s="43">
        <f t="shared" si="3"/>
        <v>0.86389225397277847</v>
      </c>
      <c r="W45" s="98">
        <f t="shared" si="4"/>
        <v>6.7140048457208019</v>
      </c>
      <c r="X45" s="99">
        <f t="shared" si="5"/>
        <v>1.9691676761918335</v>
      </c>
      <c r="Y45" s="100">
        <f t="shared" si="6"/>
        <v>4.7448371695289682</v>
      </c>
    </row>
    <row r="46" spans="1:25" ht="30" x14ac:dyDescent="0.25">
      <c r="A46" s="25">
        <v>702210</v>
      </c>
      <c r="B46" s="5" t="s">
        <v>177</v>
      </c>
      <c r="C46" s="11" t="s">
        <v>38</v>
      </c>
      <c r="D46" s="8"/>
      <c r="E46" s="87">
        <v>8.370000000000001</v>
      </c>
      <c r="F46" s="72">
        <v>2.62</v>
      </c>
      <c r="G46" s="72">
        <v>5.75</v>
      </c>
      <c r="H46" s="23">
        <v>436</v>
      </c>
      <c r="I46" s="23">
        <v>782</v>
      </c>
      <c r="J46" s="23">
        <v>126</v>
      </c>
      <c r="K46" s="25">
        <v>702785</v>
      </c>
      <c r="L46" s="5" t="s">
        <v>177</v>
      </c>
      <c r="M46" s="11" t="s">
        <v>131</v>
      </c>
      <c r="N46" s="4"/>
      <c r="O46" s="91">
        <v>10.5</v>
      </c>
      <c r="P46" s="71">
        <v>3</v>
      </c>
      <c r="Q46" s="71">
        <v>7.5</v>
      </c>
      <c r="R46" s="23">
        <v>2223</v>
      </c>
      <c r="S46" s="23">
        <v>3828</v>
      </c>
      <c r="T46" s="23">
        <v>752</v>
      </c>
      <c r="U46" s="43">
        <f t="shared" si="7"/>
        <v>0.16496870013501902</v>
      </c>
      <c r="V46" s="43">
        <f t="shared" si="3"/>
        <v>0.83503129986498092</v>
      </c>
      <c r="W46" s="98">
        <f t="shared" si="4"/>
        <v>10.14861666871241</v>
      </c>
      <c r="X46" s="99">
        <f t="shared" si="5"/>
        <v>2.9373118939486931</v>
      </c>
      <c r="Y46" s="100">
        <f t="shared" si="6"/>
        <v>7.2113047747637165</v>
      </c>
    </row>
    <row r="47" spans="1:25" ht="30" x14ac:dyDescent="0.25">
      <c r="A47" s="25">
        <v>702215</v>
      </c>
      <c r="B47" s="5" t="s">
        <v>177</v>
      </c>
      <c r="C47" s="11" t="s">
        <v>179</v>
      </c>
      <c r="D47" s="8"/>
      <c r="E47" s="87">
        <v>5.47</v>
      </c>
      <c r="F47" s="72">
        <v>1.71</v>
      </c>
      <c r="G47" s="72">
        <v>3.76</v>
      </c>
      <c r="H47" s="23">
        <v>0</v>
      </c>
      <c r="I47" s="60"/>
      <c r="J47" s="60"/>
      <c r="K47" s="25">
        <v>702790</v>
      </c>
      <c r="L47" s="5" t="s">
        <v>177</v>
      </c>
      <c r="M47" s="11" t="s">
        <v>132</v>
      </c>
      <c r="N47" s="4"/>
      <c r="O47" s="91">
        <v>6.91</v>
      </c>
      <c r="P47" s="71">
        <v>2.0099999999999998</v>
      </c>
      <c r="Q47" s="71">
        <v>4.9000000000000004</v>
      </c>
      <c r="R47" s="23">
        <v>65</v>
      </c>
      <c r="S47" s="23">
        <v>9</v>
      </c>
      <c r="T47" s="23">
        <v>15</v>
      </c>
      <c r="U47" s="43">
        <f t="shared" si="7"/>
        <v>0</v>
      </c>
      <c r="V47" s="43">
        <f t="shared" si="3"/>
        <v>1</v>
      </c>
      <c r="W47" s="98">
        <f t="shared" si="4"/>
        <v>6.91</v>
      </c>
      <c r="X47" s="99">
        <f t="shared" si="5"/>
        <v>2.0099999999999998</v>
      </c>
      <c r="Y47" s="100">
        <f t="shared" si="6"/>
        <v>4.9000000000000004</v>
      </c>
    </row>
    <row r="48" spans="1:25" ht="45" x14ac:dyDescent="0.25">
      <c r="A48" s="25">
        <v>702220</v>
      </c>
      <c r="B48" s="5" t="s">
        <v>177</v>
      </c>
      <c r="C48" s="11" t="s">
        <v>39</v>
      </c>
      <c r="D48" s="8"/>
      <c r="E48" s="87">
        <v>3.6499999999999995</v>
      </c>
      <c r="F48" s="72">
        <v>1.1399999999999999</v>
      </c>
      <c r="G48" s="72">
        <v>2.5099999999999998</v>
      </c>
      <c r="H48" s="23">
        <v>6</v>
      </c>
      <c r="I48" s="23">
        <v>17</v>
      </c>
      <c r="J48" s="23">
        <v>3</v>
      </c>
      <c r="K48" s="25">
        <v>702795</v>
      </c>
      <c r="L48" s="5" t="s">
        <v>177</v>
      </c>
      <c r="M48" s="11" t="s">
        <v>133</v>
      </c>
      <c r="N48" s="4"/>
      <c r="O48" s="91">
        <v>4.5999999999999996</v>
      </c>
      <c r="P48" s="71">
        <v>1.34</v>
      </c>
      <c r="Q48" s="71">
        <v>3.26</v>
      </c>
      <c r="R48" s="23">
        <v>13</v>
      </c>
      <c r="S48" s="23">
        <v>65</v>
      </c>
      <c r="T48" s="23">
        <v>11</v>
      </c>
      <c r="U48" s="43">
        <f t="shared" si="7"/>
        <v>0.22608695652173913</v>
      </c>
      <c r="V48" s="43">
        <f t="shared" si="3"/>
        <v>0.77391304347826084</v>
      </c>
      <c r="W48" s="98">
        <f t="shared" si="4"/>
        <v>4.385217391304348</v>
      </c>
      <c r="X48" s="99">
        <f t="shared" si="5"/>
        <v>1.2947826086956522</v>
      </c>
      <c r="Y48" s="100">
        <f t="shared" si="6"/>
        <v>3.0904347826086953</v>
      </c>
    </row>
    <row r="49" spans="1:25" ht="45" x14ac:dyDescent="0.25">
      <c r="A49" s="25">
        <v>702225</v>
      </c>
      <c r="B49" s="5" t="s">
        <v>177</v>
      </c>
      <c r="C49" s="11" t="s">
        <v>180</v>
      </c>
      <c r="D49" s="8"/>
      <c r="E49" s="87">
        <v>4.33</v>
      </c>
      <c r="F49" s="72">
        <v>1.57</v>
      </c>
      <c r="G49" s="72">
        <v>2.76</v>
      </c>
      <c r="H49" s="23">
        <v>0</v>
      </c>
      <c r="I49" s="23">
        <v>6</v>
      </c>
      <c r="J49" s="23">
        <v>1</v>
      </c>
      <c r="K49" s="25">
        <v>702800</v>
      </c>
      <c r="L49" s="5" t="s">
        <v>177</v>
      </c>
      <c r="M49" s="11" t="s">
        <v>134</v>
      </c>
      <c r="N49" s="4"/>
      <c r="O49" s="91">
        <v>5.0599999999999996</v>
      </c>
      <c r="P49" s="71">
        <v>1.47</v>
      </c>
      <c r="Q49" s="71">
        <v>3.59</v>
      </c>
      <c r="R49" s="23">
        <v>6</v>
      </c>
      <c r="S49" s="23">
        <v>11</v>
      </c>
      <c r="T49" s="23">
        <v>4</v>
      </c>
      <c r="U49" s="43">
        <f t="shared" si="7"/>
        <v>0.25</v>
      </c>
      <c r="V49" s="43">
        <f t="shared" si="3"/>
        <v>0.75</v>
      </c>
      <c r="W49" s="98">
        <f t="shared" si="4"/>
        <v>4.8774999999999995</v>
      </c>
      <c r="X49" s="99">
        <f t="shared" si="5"/>
        <v>1.4950000000000001</v>
      </c>
      <c r="Y49" s="100">
        <f t="shared" si="6"/>
        <v>3.3824999999999998</v>
      </c>
    </row>
    <row r="50" spans="1:25" ht="45" x14ac:dyDescent="0.25">
      <c r="A50" s="25">
        <v>702230</v>
      </c>
      <c r="B50" s="5" t="s">
        <v>177</v>
      </c>
      <c r="C50" s="11" t="s">
        <v>40</v>
      </c>
      <c r="D50" s="8"/>
      <c r="E50" s="87">
        <v>6.43</v>
      </c>
      <c r="F50" s="72">
        <v>2.21</v>
      </c>
      <c r="G50" s="72">
        <v>4.22</v>
      </c>
      <c r="H50" s="23">
        <v>2</v>
      </c>
      <c r="I50" s="23">
        <v>4</v>
      </c>
      <c r="J50" s="23"/>
      <c r="K50" s="25">
        <v>702805</v>
      </c>
      <c r="L50" s="5" t="s">
        <v>177</v>
      </c>
      <c r="M50" s="11" t="s">
        <v>135</v>
      </c>
      <c r="N50" s="4"/>
      <c r="O50" s="91">
        <v>7.7</v>
      </c>
      <c r="P50" s="71">
        <v>2.2999999999999998</v>
      </c>
      <c r="Q50" s="71">
        <v>5.4</v>
      </c>
      <c r="R50" s="23">
        <v>5</v>
      </c>
      <c r="S50" s="23">
        <v>11</v>
      </c>
      <c r="T50" s="23">
        <v>2</v>
      </c>
      <c r="U50" s="43">
        <f t="shared" si="7"/>
        <v>0.25</v>
      </c>
      <c r="V50" s="43">
        <f t="shared" si="3"/>
        <v>0.75</v>
      </c>
      <c r="W50" s="98">
        <f t="shared" si="4"/>
        <v>7.3825000000000003</v>
      </c>
      <c r="X50" s="99">
        <f t="shared" si="5"/>
        <v>2.2774999999999999</v>
      </c>
      <c r="Y50" s="100">
        <f t="shared" si="6"/>
        <v>5.1050000000000004</v>
      </c>
    </row>
    <row r="51" spans="1:25" ht="30" x14ac:dyDescent="0.25">
      <c r="A51" s="25">
        <v>702235</v>
      </c>
      <c r="B51" s="5" t="s">
        <v>177</v>
      </c>
      <c r="C51" s="11" t="s">
        <v>41</v>
      </c>
      <c r="D51" s="8"/>
      <c r="E51" s="87">
        <v>5.47</v>
      </c>
      <c r="F51" s="72">
        <v>1.71</v>
      </c>
      <c r="G51" s="72">
        <v>3.76</v>
      </c>
      <c r="H51" s="23">
        <v>3</v>
      </c>
      <c r="I51" s="23">
        <v>17</v>
      </c>
      <c r="J51" s="23">
        <v>1</v>
      </c>
      <c r="K51" s="25">
        <v>702810</v>
      </c>
      <c r="L51" s="5" t="s">
        <v>177</v>
      </c>
      <c r="M51" s="11" t="s">
        <v>136</v>
      </c>
      <c r="N51" s="4"/>
      <c r="O51" s="91">
        <v>6.91</v>
      </c>
      <c r="P51" s="71">
        <v>2.0099999999999998</v>
      </c>
      <c r="Q51" s="71">
        <v>4.9000000000000004</v>
      </c>
      <c r="R51" s="23">
        <v>132</v>
      </c>
      <c r="S51" s="23">
        <v>51</v>
      </c>
      <c r="T51" s="23">
        <v>38</v>
      </c>
      <c r="U51" s="43">
        <f t="shared" si="7"/>
        <v>8.6776859504132234E-2</v>
      </c>
      <c r="V51" s="43">
        <f t="shared" si="3"/>
        <v>0.91322314049586772</v>
      </c>
      <c r="W51" s="98">
        <f t="shared" si="4"/>
        <v>6.7850413223140489</v>
      </c>
      <c r="X51" s="99">
        <f t="shared" si="5"/>
        <v>1.98396694214876</v>
      </c>
      <c r="Y51" s="100">
        <f t="shared" si="6"/>
        <v>4.8010743801652893</v>
      </c>
    </row>
    <row r="52" spans="1:25" ht="30" x14ac:dyDescent="0.25">
      <c r="A52" s="25">
        <v>702240</v>
      </c>
      <c r="B52" s="5" t="s">
        <v>177</v>
      </c>
      <c r="C52" s="11" t="s">
        <v>42</v>
      </c>
      <c r="D52" s="8"/>
      <c r="E52" s="87">
        <v>4.88</v>
      </c>
      <c r="F52" s="72">
        <v>1.42</v>
      </c>
      <c r="G52" s="72">
        <v>3.46</v>
      </c>
      <c r="H52" s="23">
        <v>29965</v>
      </c>
      <c r="I52" s="23">
        <v>120682</v>
      </c>
      <c r="J52" s="23">
        <v>22836</v>
      </c>
      <c r="K52" s="25">
        <v>702815</v>
      </c>
      <c r="L52" s="5" t="s">
        <v>177</v>
      </c>
      <c r="M52" s="11" t="s">
        <v>137</v>
      </c>
      <c r="N52" s="4"/>
      <c r="O52" s="91">
        <v>6.34</v>
      </c>
      <c r="P52" s="71">
        <v>1.84</v>
      </c>
      <c r="Q52" s="71">
        <v>4.5</v>
      </c>
      <c r="R52" s="23">
        <v>205901</v>
      </c>
      <c r="S52" s="23">
        <v>689691</v>
      </c>
      <c r="T52" s="23">
        <v>241316</v>
      </c>
      <c r="U52" s="43">
        <f t="shared" si="7"/>
        <v>0.1323902560380833</v>
      </c>
      <c r="V52" s="43">
        <f t="shared" si="3"/>
        <v>0.8676097439619167</v>
      </c>
      <c r="W52" s="98">
        <f t="shared" si="4"/>
        <v>6.146710226184398</v>
      </c>
      <c r="X52" s="99">
        <f t="shared" si="5"/>
        <v>1.784396092464005</v>
      </c>
      <c r="Y52" s="100">
        <f t="shared" si="6"/>
        <v>4.3623141337203934</v>
      </c>
    </row>
    <row r="53" spans="1:25" ht="45" x14ac:dyDescent="0.25">
      <c r="A53" s="61"/>
      <c r="B53" s="51"/>
      <c r="C53" s="52"/>
      <c r="D53" s="62"/>
      <c r="E53" s="88"/>
      <c r="F53" s="77"/>
      <c r="G53" s="77"/>
      <c r="H53" s="63"/>
      <c r="I53" s="60"/>
      <c r="J53" s="63"/>
      <c r="K53" s="25">
        <v>702819</v>
      </c>
      <c r="L53" s="5" t="s">
        <v>177</v>
      </c>
      <c r="M53" s="11" t="s">
        <v>199</v>
      </c>
      <c r="N53" s="4"/>
      <c r="O53" s="91">
        <v>7.61</v>
      </c>
      <c r="P53" s="71" t="s">
        <v>200</v>
      </c>
      <c r="Q53" s="71">
        <v>5.4</v>
      </c>
      <c r="R53" s="23">
        <v>227985</v>
      </c>
      <c r="S53" s="23">
        <v>702634</v>
      </c>
      <c r="T53" s="23">
        <v>150317</v>
      </c>
      <c r="U53" s="43">
        <f t="shared" si="7"/>
        <v>0</v>
      </c>
      <c r="V53" s="43">
        <f t="shared" si="3"/>
        <v>1</v>
      </c>
      <c r="W53" s="98">
        <f t="shared" si="4"/>
        <v>7.61</v>
      </c>
      <c r="X53" s="99">
        <f t="shared" si="5"/>
        <v>2.21</v>
      </c>
      <c r="Y53" s="100">
        <f t="shared" si="6"/>
        <v>5.4</v>
      </c>
    </row>
    <row r="54" spans="1:25" ht="30" x14ac:dyDescent="0.25">
      <c r="A54" s="25">
        <v>702245</v>
      </c>
      <c r="B54" s="5" t="s">
        <v>177</v>
      </c>
      <c r="C54" s="11" t="s">
        <v>43</v>
      </c>
      <c r="D54" s="8"/>
      <c r="E54" s="87">
        <v>5.6499999999999995</v>
      </c>
      <c r="F54" s="72">
        <v>1.89</v>
      </c>
      <c r="G54" s="72">
        <v>3.76</v>
      </c>
      <c r="H54" s="23">
        <v>1504</v>
      </c>
      <c r="I54" s="23">
        <v>2636</v>
      </c>
      <c r="J54" s="23">
        <v>370</v>
      </c>
      <c r="K54" s="25">
        <v>702820</v>
      </c>
      <c r="L54" s="5" t="s">
        <v>177</v>
      </c>
      <c r="M54" s="11" t="s">
        <v>138</v>
      </c>
      <c r="N54" s="4"/>
      <c r="O54" s="91">
        <v>6.91</v>
      </c>
      <c r="P54" s="71">
        <v>2.0099999999999998</v>
      </c>
      <c r="Q54" s="71">
        <v>4.9000000000000004</v>
      </c>
      <c r="R54" s="23">
        <v>18007</v>
      </c>
      <c r="S54" s="23">
        <v>30795</v>
      </c>
      <c r="T54" s="23">
        <v>5856</v>
      </c>
      <c r="U54" s="43">
        <f t="shared" si="7"/>
        <v>7.6223634396971329E-2</v>
      </c>
      <c r="V54" s="43">
        <f t="shared" si="3"/>
        <v>0.92377636560302867</v>
      </c>
      <c r="W54" s="98">
        <f t="shared" si="4"/>
        <v>6.813958220659817</v>
      </c>
      <c r="X54" s="99">
        <f t="shared" si="5"/>
        <v>2.0008531638723634</v>
      </c>
      <c r="Y54" s="100">
        <f t="shared" si="6"/>
        <v>4.8131050567874532</v>
      </c>
    </row>
    <row r="55" spans="1:25" ht="30" x14ac:dyDescent="0.25">
      <c r="A55" s="25">
        <v>702250</v>
      </c>
      <c r="B55" s="5" t="s">
        <v>177</v>
      </c>
      <c r="C55" s="11" t="s">
        <v>44</v>
      </c>
      <c r="D55" s="8"/>
      <c r="E55" s="87">
        <v>8.3999999999999986</v>
      </c>
      <c r="F55" s="72">
        <v>2.63</v>
      </c>
      <c r="G55" s="72">
        <v>5.77</v>
      </c>
      <c r="H55" s="23">
        <v>956</v>
      </c>
      <c r="I55" s="23">
        <v>1523</v>
      </c>
      <c r="J55" s="23">
        <v>391</v>
      </c>
      <c r="K55" s="25">
        <v>702825</v>
      </c>
      <c r="L55" s="5" t="s">
        <v>177</v>
      </c>
      <c r="M55" s="11" t="s">
        <v>139</v>
      </c>
      <c r="N55" s="4"/>
      <c r="O55" s="91">
        <v>10.59</v>
      </c>
      <c r="P55" s="71">
        <v>3.08</v>
      </c>
      <c r="Q55" s="71">
        <v>7.51</v>
      </c>
      <c r="R55" s="23">
        <v>8760</v>
      </c>
      <c r="S55" s="23">
        <v>16087</v>
      </c>
      <c r="T55" s="23">
        <v>3146</v>
      </c>
      <c r="U55" s="43">
        <f t="shared" si="7"/>
        <v>9.2991608074393287E-2</v>
      </c>
      <c r="V55" s="43">
        <f t="shared" si="3"/>
        <v>0.90700839192560667</v>
      </c>
      <c r="W55" s="98">
        <f t="shared" si="4"/>
        <v>10.386348378317079</v>
      </c>
      <c r="X55" s="99">
        <f t="shared" si="5"/>
        <v>3.038153776366523</v>
      </c>
      <c r="Y55" s="100">
        <f t="shared" si="6"/>
        <v>7.3481946019505555</v>
      </c>
    </row>
    <row r="56" spans="1:25" ht="45" x14ac:dyDescent="0.25">
      <c r="A56" s="25">
        <v>702255</v>
      </c>
      <c r="B56" s="5" t="s">
        <v>177</v>
      </c>
      <c r="C56" s="11" t="s">
        <v>181</v>
      </c>
      <c r="D56" s="8"/>
      <c r="E56" s="87">
        <v>5.7299999999999995</v>
      </c>
      <c r="F56" s="72">
        <v>1.97</v>
      </c>
      <c r="G56" s="72">
        <v>3.76</v>
      </c>
      <c r="H56" s="56"/>
      <c r="I56" s="23">
        <v>5</v>
      </c>
      <c r="J56" s="23">
        <v>1</v>
      </c>
      <c r="K56" s="25">
        <v>702835</v>
      </c>
      <c r="L56" s="5" t="s">
        <v>177</v>
      </c>
      <c r="M56" s="11" t="s">
        <v>140</v>
      </c>
      <c r="N56" s="4"/>
      <c r="O56" s="91">
        <v>7.5</v>
      </c>
      <c r="P56" s="71">
        <v>2.5</v>
      </c>
      <c r="Q56" s="71">
        <v>5</v>
      </c>
      <c r="R56" s="23">
        <v>117</v>
      </c>
      <c r="S56" s="23">
        <v>37</v>
      </c>
      <c r="T56" s="23">
        <v>9</v>
      </c>
      <c r="U56" s="43">
        <f t="shared" si="7"/>
        <v>3.5502958579881658E-2</v>
      </c>
      <c r="V56" s="43">
        <f t="shared" si="3"/>
        <v>0.96449704142011838</v>
      </c>
      <c r="W56" s="98">
        <f t="shared" si="4"/>
        <v>7.4371597633136108</v>
      </c>
      <c r="X56" s="99">
        <f t="shared" si="5"/>
        <v>2.4811834319526631</v>
      </c>
      <c r="Y56" s="100">
        <f t="shared" si="6"/>
        <v>4.9559763313609473</v>
      </c>
    </row>
    <row r="57" spans="1:25" ht="51.75" customHeight="1" x14ac:dyDescent="0.25">
      <c r="A57" s="25">
        <v>702260</v>
      </c>
      <c r="B57" s="5" t="s">
        <v>177</v>
      </c>
      <c r="C57" s="11" t="s">
        <v>204</v>
      </c>
      <c r="D57" s="8"/>
      <c r="E57" s="87">
        <v>5.58</v>
      </c>
      <c r="F57" s="72">
        <v>1.42</v>
      </c>
      <c r="G57" s="72">
        <v>4.16</v>
      </c>
      <c r="H57" s="23">
        <v>21011</v>
      </c>
      <c r="I57" s="23">
        <v>40538</v>
      </c>
      <c r="J57" s="23">
        <v>21998</v>
      </c>
      <c r="K57" s="25">
        <v>702840</v>
      </c>
      <c r="L57" s="5" t="s">
        <v>177</v>
      </c>
      <c r="M57" s="11" t="s">
        <v>212</v>
      </c>
      <c r="N57" s="4"/>
      <c r="O57" s="91">
        <v>7.61</v>
      </c>
      <c r="P57" s="71">
        <v>2.21</v>
      </c>
      <c r="Q57" s="71">
        <v>5.4</v>
      </c>
      <c r="R57" s="23">
        <v>36734</v>
      </c>
      <c r="S57" s="23">
        <v>78999</v>
      </c>
      <c r="T57" s="23">
        <v>40357</v>
      </c>
      <c r="U57" s="43">
        <f t="shared" si="7"/>
        <v>0.34863981772430802</v>
      </c>
      <c r="V57" s="43">
        <f t="shared" si="3"/>
        <v>0.65136018227569203</v>
      </c>
      <c r="W57" s="98">
        <f t="shared" si="4"/>
        <v>6.9022611700196554</v>
      </c>
      <c r="X57" s="99">
        <f t="shared" si="5"/>
        <v>1.9345745439977968</v>
      </c>
      <c r="Y57" s="100">
        <f t="shared" si="6"/>
        <v>4.9676866260218588</v>
      </c>
    </row>
    <row r="58" spans="1:25" ht="48" customHeight="1" x14ac:dyDescent="0.25">
      <c r="A58" s="25">
        <v>702265</v>
      </c>
      <c r="B58" s="5" t="s">
        <v>177</v>
      </c>
      <c r="C58" s="11" t="s">
        <v>205</v>
      </c>
      <c r="D58" s="8"/>
      <c r="E58" s="87">
        <v>6.3500000000000005</v>
      </c>
      <c r="F58" s="72">
        <v>1.45</v>
      </c>
      <c r="G58" s="72">
        <v>4.9000000000000004</v>
      </c>
      <c r="H58" s="23">
        <v>193</v>
      </c>
      <c r="I58" s="23">
        <v>133</v>
      </c>
      <c r="J58" s="23">
        <v>340</v>
      </c>
      <c r="K58" s="25">
        <v>702845</v>
      </c>
      <c r="L58" s="5" t="s">
        <v>177</v>
      </c>
      <c r="M58" s="11" t="s">
        <v>213</v>
      </c>
      <c r="N58" s="4"/>
      <c r="O58" s="91">
        <v>8.98</v>
      </c>
      <c r="P58" s="71">
        <v>2.61</v>
      </c>
      <c r="Q58" s="71">
        <v>6.37</v>
      </c>
      <c r="R58" s="23">
        <v>140</v>
      </c>
      <c r="S58" s="23">
        <v>251</v>
      </c>
      <c r="T58" s="23">
        <v>114</v>
      </c>
      <c r="U58" s="43">
        <f t="shared" si="7"/>
        <v>0.56874466268146884</v>
      </c>
      <c r="V58" s="43">
        <f t="shared" si="3"/>
        <v>0.43125533731853116</v>
      </c>
      <c r="W58" s="98">
        <f t="shared" si="4"/>
        <v>7.4842015371477366</v>
      </c>
      <c r="X58" s="99">
        <f t="shared" si="5"/>
        <v>1.950256191289496</v>
      </c>
      <c r="Y58" s="100">
        <f t="shared" si="6"/>
        <v>5.5339453458582408</v>
      </c>
    </row>
    <row r="59" spans="1:25" ht="52.5" customHeight="1" x14ac:dyDescent="0.25">
      <c r="A59" s="25">
        <v>702270</v>
      </c>
      <c r="B59" s="5" t="s">
        <v>177</v>
      </c>
      <c r="C59" s="11" t="s">
        <v>206</v>
      </c>
      <c r="D59" s="8"/>
      <c r="E59" s="87">
        <v>9.5500000000000007</v>
      </c>
      <c r="F59" s="72">
        <v>2.31</v>
      </c>
      <c r="G59" s="72">
        <v>7.24</v>
      </c>
      <c r="H59" s="23">
        <v>38</v>
      </c>
      <c r="I59" s="23">
        <v>62</v>
      </c>
      <c r="J59" s="23">
        <v>21</v>
      </c>
      <c r="K59" s="25">
        <v>702850</v>
      </c>
      <c r="L59" s="5" t="s">
        <v>177</v>
      </c>
      <c r="M59" s="11" t="s">
        <v>214</v>
      </c>
      <c r="N59" s="4"/>
      <c r="O59" s="91">
        <v>13.27</v>
      </c>
      <c r="P59" s="71">
        <v>3.86</v>
      </c>
      <c r="Q59" s="71">
        <v>9.41</v>
      </c>
      <c r="R59" s="23">
        <v>62</v>
      </c>
      <c r="S59" s="23">
        <v>127</v>
      </c>
      <c r="T59" s="23">
        <v>38</v>
      </c>
      <c r="U59" s="43">
        <f t="shared" si="7"/>
        <v>0.34770114942528735</v>
      </c>
      <c r="V59" s="43">
        <f t="shared" si="3"/>
        <v>0.65229885057471271</v>
      </c>
      <c r="W59" s="98">
        <f t="shared" si="4"/>
        <v>11.976551724137932</v>
      </c>
      <c r="X59" s="99">
        <f t="shared" si="5"/>
        <v>3.3210632183908046</v>
      </c>
      <c r="Y59" s="100">
        <f t="shared" si="6"/>
        <v>8.6554885057471278</v>
      </c>
    </row>
    <row r="60" spans="1:25" ht="38.25" customHeight="1" x14ac:dyDescent="0.4">
      <c r="A60" s="25">
        <v>702275</v>
      </c>
      <c r="B60" s="5" t="s">
        <v>177</v>
      </c>
      <c r="C60" s="11" t="s">
        <v>45</v>
      </c>
      <c r="D60" s="8"/>
      <c r="E60" s="87">
        <v>11.809999999999999</v>
      </c>
      <c r="F60" s="72">
        <v>3.7</v>
      </c>
      <c r="G60" s="72">
        <v>8.11</v>
      </c>
      <c r="H60" s="23">
        <v>14096</v>
      </c>
      <c r="I60" s="23">
        <v>24997</v>
      </c>
      <c r="J60" s="23">
        <v>7344</v>
      </c>
      <c r="K60" s="64"/>
      <c r="L60" s="65"/>
      <c r="M60" s="66"/>
      <c r="N60" s="65"/>
      <c r="O60" s="64"/>
      <c r="P60" s="65"/>
      <c r="Q60" s="73"/>
      <c r="R60" s="63"/>
      <c r="S60" s="58"/>
      <c r="T60" s="58"/>
      <c r="U60" s="43">
        <f t="shared" si="7"/>
        <v>1</v>
      </c>
      <c r="V60" s="43">
        <f t="shared" si="3"/>
        <v>0</v>
      </c>
      <c r="W60" s="98">
        <f t="shared" si="4"/>
        <v>11.809999999999999</v>
      </c>
      <c r="X60" s="99">
        <f t="shared" si="5"/>
        <v>3.7</v>
      </c>
      <c r="Y60" s="100">
        <f t="shared" si="6"/>
        <v>8.11</v>
      </c>
    </row>
    <row r="61" spans="1:25" ht="30" x14ac:dyDescent="0.25">
      <c r="A61" s="25">
        <v>702280</v>
      </c>
      <c r="B61" s="5" t="s">
        <v>177</v>
      </c>
      <c r="C61" s="11" t="s">
        <v>46</v>
      </c>
      <c r="D61" s="8"/>
      <c r="E61" s="87">
        <v>5.85</v>
      </c>
      <c r="F61" s="72">
        <v>1.83</v>
      </c>
      <c r="G61" s="72">
        <v>4.0199999999999996</v>
      </c>
      <c r="H61" s="23">
        <v>215</v>
      </c>
      <c r="I61" s="23">
        <v>572</v>
      </c>
      <c r="J61" s="23">
        <v>100</v>
      </c>
      <c r="K61" s="25">
        <v>702860</v>
      </c>
      <c r="L61" s="5" t="s">
        <v>177</v>
      </c>
      <c r="M61" s="11" t="s">
        <v>142</v>
      </c>
      <c r="N61" s="4"/>
      <c r="O61" s="91">
        <v>7.370000000000001</v>
      </c>
      <c r="P61" s="71">
        <v>2.14</v>
      </c>
      <c r="Q61" s="71">
        <v>5.23</v>
      </c>
      <c r="R61" s="23">
        <v>1333</v>
      </c>
      <c r="S61" s="23">
        <v>1857</v>
      </c>
      <c r="T61" s="23">
        <v>580</v>
      </c>
      <c r="U61" s="43">
        <f t="shared" si="7"/>
        <v>0.19046596521365686</v>
      </c>
      <c r="V61" s="43">
        <f t="shared" si="3"/>
        <v>0.80953403478634312</v>
      </c>
      <c r="W61" s="98">
        <f t="shared" si="4"/>
        <v>7.0804917328752417</v>
      </c>
      <c r="X61" s="99">
        <f t="shared" si="5"/>
        <v>2.0809555507837665</v>
      </c>
      <c r="Y61" s="100">
        <f t="shared" si="6"/>
        <v>4.9995361820914752</v>
      </c>
    </row>
    <row r="62" spans="1:25" ht="30" x14ac:dyDescent="0.25">
      <c r="A62" s="25">
        <v>702285</v>
      </c>
      <c r="B62" s="5" t="s">
        <v>177</v>
      </c>
      <c r="C62" s="11" t="s">
        <v>47</v>
      </c>
      <c r="D62" s="8"/>
      <c r="E62" s="87">
        <v>6.3699999999999992</v>
      </c>
      <c r="F62" s="72">
        <v>2.19</v>
      </c>
      <c r="G62" s="72">
        <v>4.18</v>
      </c>
      <c r="H62" s="23">
        <v>321</v>
      </c>
      <c r="I62" s="23">
        <v>576</v>
      </c>
      <c r="J62" s="23">
        <v>101</v>
      </c>
      <c r="K62" s="25">
        <v>702855</v>
      </c>
      <c r="L62" s="5" t="s">
        <v>177</v>
      </c>
      <c r="M62" s="11" t="s">
        <v>141</v>
      </c>
      <c r="N62" s="4"/>
      <c r="O62" s="91">
        <v>7.66</v>
      </c>
      <c r="P62" s="71">
        <v>2.23</v>
      </c>
      <c r="Q62" s="71">
        <v>5.43</v>
      </c>
      <c r="R62" s="23">
        <v>1728</v>
      </c>
      <c r="S62" s="23">
        <v>3096</v>
      </c>
      <c r="T62" s="23">
        <v>575</v>
      </c>
      <c r="U62" s="43">
        <f t="shared" si="7"/>
        <v>0.15601062998280443</v>
      </c>
      <c r="V62" s="43">
        <f t="shared" si="3"/>
        <v>0.84398937001719554</v>
      </c>
      <c r="W62" s="98">
        <f t="shared" si="4"/>
        <v>7.4587462873221817</v>
      </c>
      <c r="X62" s="99">
        <f t="shared" si="5"/>
        <v>2.2237595748006878</v>
      </c>
      <c r="Y62" s="100">
        <f t="shared" si="6"/>
        <v>5.2349867125214944</v>
      </c>
    </row>
    <row r="63" spans="1:25" ht="30" x14ac:dyDescent="0.25">
      <c r="A63" s="25">
        <v>702290</v>
      </c>
      <c r="B63" s="5" t="s">
        <v>177</v>
      </c>
      <c r="C63" s="11" t="s">
        <v>48</v>
      </c>
      <c r="D63" s="8"/>
      <c r="E63" s="87">
        <v>9.99</v>
      </c>
      <c r="F63" s="72">
        <v>3.43</v>
      </c>
      <c r="G63" s="72">
        <v>6.56</v>
      </c>
      <c r="H63" s="23">
        <v>304</v>
      </c>
      <c r="I63" s="23">
        <v>658</v>
      </c>
      <c r="J63" s="23">
        <v>94</v>
      </c>
      <c r="K63" s="25">
        <v>702865</v>
      </c>
      <c r="L63" s="5" t="s">
        <v>177</v>
      </c>
      <c r="M63" s="11" t="s">
        <v>143</v>
      </c>
      <c r="N63" s="4"/>
      <c r="O63" s="91">
        <v>12.02</v>
      </c>
      <c r="P63" s="71">
        <v>3.49</v>
      </c>
      <c r="Q63" s="71">
        <v>8.5299999999999994</v>
      </c>
      <c r="R63" s="23">
        <v>1230</v>
      </c>
      <c r="S63" s="40">
        <v>2372</v>
      </c>
      <c r="T63" s="23">
        <v>533</v>
      </c>
      <c r="U63" s="43">
        <f t="shared" si="7"/>
        <v>0.2034290117511077</v>
      </c>
      <c r="V63" s="43">
        <f t="shared" si="3"/>
        <v>0.79657098824889228</v>
      </c>
      <c r="W63" s="98">
        <f t="shared" si="4"/>
        <v>11.607039106145251</v>
      </c>
      <c r="X63" s="99">
        <f t="shared" si="5"/>
        <v>3.4777942592949334</v>
      </c>
      <c r="Y63" s="100">
        <f t="shared" si="6"/>
        <v>8.1292448468503178</v>
      </c>
    </row>
    <row r="64" spans="1:25" ht="30" x14ac:dyDescent="0.25">
      <c r="A64" s="25">
        <v>702295</v>
      </c>
      <c r="B64" s="5" t="s">
        <v>177</v>
      </c>
      <c r="C64" s="11" t="s">
        <v>49</v>
      </c>
      <c r="D64" s="8"/>
      <c r="E64" s="87">
        <v>8.5300000000000011</v>
      </c>
      <c r="F64" s="72">
        <v>2.67</v>
      </c>
      <c r="G64" s="72">
        <v>5.86</v>
      </c>
      <c r="H64" s="23">
        <v>594</v>
      </c>
      <c r="I64" s="23">
        <v>6657</v>
      </c>
      <c r="J64" s="23">
        <v>1351</v>
      </c>
      <c r="K64" s="25">
        <v>702870</v>
      </c>
      <c r="L64" s="5" t="s">
        <v>177</v>
      </c>
      <c r="M64" s="11" t="s">
        <v>144</v>
      </c>
      <c r="N64" s="4"/>
      <c r="O64" s="91">
        <v>10.73</v>
      </c>
      <c r="P64" s="71">
        <v>3.12</v>
      </c>
      <c r="Q64" s="71">
        <v>7.61</v>
      </c>
      <c r="R64" s="23">
        <v>36644</v>
      </c>
      <c r="S64" s="40">
        <v>82689</v>
      </c>
      <c r="T64" s="23">
        <v>23562</v>
      </c>
      <c r="U64" s="43">
        <f t="shared" si="7"/>
        <v>5.6780002244268865E-2</v>
      </c>
      <c r="V64" s="43">
        <f t="shared" si="3"/>
        <v>0.94321999775573118</v>
      </c>
      <c r="W64" s="98">
        <f t="shared" si="4"/>
        <v>10.605083995062609</v>
      </c>
      <c r="X64" s="99">
        <f t="shared" si="5"/>
        <v>3.094448998990079</v>
      </c>
      <c r="Y64" s="100">
        <f t="shared" si="6"/>
        <v>7.5106349960725298</v>
      </c>
    </row>
    <row r="65" spans="1:25" ht="30" x14ac:dyDescent="0.25">
      <c r="A65" s="25">
        <v>702300</v>
      </c>
      <c r="B65" s="5" t="s">
        <v>177</v>
      </c>
      <c r="C65" s="11" t="s">
        <v>50</v>
      </c>
      <c r="D65" s="8"/>
      <c r="E65" s="87">
        <v>9.01</v>
      </c>
      <c r="F65" s="72">
        <v>2.82</v>
      </c>
      <c r="G65" s="72">
        <v>6.19</v>
      </c>
      <c r="H65" s="23">
        <v>3279</v>
      </c>
      <c r="I65" s="23">
        <v>6668</v>
      </c>
      <c r="J65" s="23">
        <v>1086</v>
      </c>
      <c r="K65" s="25">
        <v>702875</v>
      </c>
      <c r="L65" s="5" t="s">
        <v>177</v>
      </c>
      <c r="M65" s="11" t="s">
        <v>145</v>
      </c>
      <c r="N65" s="4"/>
      <c r="O65" s="91">
        <v>11.350000000000001</v>
      </c>
      <c r="P65" s="71">
        <v>3.3</v>
      </c>
      <c r="Q65" s="71">
        <v>8.0500000000000007</v>
      </c>
      <c r="R65" s="23">
        <v>25329</v>
      </c>
      <c r="S65" s="40">
        <v>46273</v>
      </c>
      <c r="T65" s="23">
        <v>8979</v>
      </c>
      <c r="U65" s="43">
        <f t="shared" si="7"/>
        <v>0.12042919204488398</v>
      </c>
      <c r="V65" s="43">
        <f t="shared" si="3"/>
        <v>0.879570807955116</v>
      </c>
      <c r="W65" s="98">
        <f t="shared" si="4"/>
        <v>11.068195690614973</v>
      </c>
      <c r="X65" s="99">
        <f t="shared" si="5"/>
        <v>3.2421939878184554</v>
      </c>
      <c r="Y65" s="100">
        <f t="shared" si="6"/>
        <v>7.8260017027965167</v>
      </c>
    </row>
    <row r="66" spans="1:25" ht="30" x14ac:dyDescent="0.25">
      <c r="A66" s="25">
        <v>702305</v>
      </c>
      <c r="B66" s="5" t="s">
        <v>177</v>
      </c>
      <c r="C66" s="11" t="s">
        <v>51</v>
      </c>
      <c r="D66" s="8"/>
      <c r="E66" s="87">
        <v>14.02</v>
      </c>
      <c r="F66" s="72">
        <v>4.3899999999999997</v>
      </c>
      <c r="G66" s="72">
        <v>9.6300000000000008</v>
      </c>
      <c r="H66" s="23">
        <v>2941</v>
      </c>
      <c r="I66" s="23">
        <v>4430</v>
      </c>
      <c r="J66" s="23">
        <v>924</v>
      </c>
      <c r="K66" s="25">
        <v>702880</v>
      </c>
      <c r="L66" s="5" t="s">
        <v>177</v>
      </c>
      <c r="M66" s="11" t="s">
        <v>146</v>
      </c>
      <c r="N66" s="4"/>
      <c r="O66" s="91">
        <v>17.649999999999999</v>
      </c>
      <c r="P66" s="71">
        <v>5.13</v>
      </c>
      <c r="Q66" s="71">
        <v>12.52</v>
      </c>
      <c r="R66" s="23">
        <v>18201</v>
      </c>
      <c r="S66" s="23">
        <v>34098</v>
      </c>
      <c r="T66" s="23">
        <v>7598</v>
      </c>
      <c r="U66" s="43">
        <f t="shared" si="7"/>
        <v>0.12164183481933365</v>
      </c>
      <c r="V66" s="43">
        <f t="shared" si="3"/>
        <v>0.87835816518066634</v>
      </c>
      <c r="W66" s="98">
        <f t="shared" si="4"/>
        <v>17.208440139605816</v>
      </c>
      <c r="X66" s="99">
        <f t="shared" si="5"/>
        <v>5.0399850422336927</v>
      </c>
      <c r="Y66" s="100">
        <f t="shared" si="6"/>
        <v>12.168455097372124</v>
      </c>
    </row>
    <row r="67" spans="1:25" ht="30" x14ac:dyDescent="0.25">
      <c r="A67" s="25">
        <v>702310</v>
      </c>
      <c r="B67" s="5" t="s">
        <v>177</v>
      </c>
      <c r="C67" s="11" t="s">
        <v>52</v>
      </c>
      <c r="D67" s="8"/>
      <c r="E67" s="87">
        <v>5.47</v>
      </c>
      <c r="F67" s="72">
        <v>1.71</v>
      </c>
      <c r="G67" s="72">
        <v>3.76</v>
      </c>
      <c r="H67" s="23">
        <v>2433</v>
      </c>
      <c r="I67" s="23">
        <v>646</v>
      </c>
      <c r="J67" s="23">
        <v>160</v>
      </c>
      <c r="K67" s="25">
        <v>702885</v>
      </c>
      <c r="L67" s="5" t="s">
        <v>177</v>
      </c>
      <c r="M67" s="11" t="s">
        <v>147</v>
      </c>
      <c r="N67" s="4"/>
      <c r="O67" s="91">
        <v>6.91</v>
      </c>
      <c r="P67" s="71">
        <v>2.0099999999999998</v>
      </c>
      <c r="Q67" s="71">
        <v>4.9000000000000004</v>
      </c>
      <c r="R67" s="23">
        <v>2009</v>
      </c>
      <c r="S67" s="23">
        <v>3048</v>
      </c>
      <c r="T67" s="23">
        <v>1157</v>
      </c>
      <c r="U67" s="43">
        <f t="shared" si="7"/>
        <v>0.34264254733946897</v>
      </c>
      <c r="V67" s="43">
        <f t="shared" si="3"/>
        <v>0.65735745266053103</v>
      </c>
      <c r="W67" s="98">
        <f t="shared" si="4"/>
        <v>6.4165947318311645</v>
      </c>
      <c r="X67" s="99">
        <f t="shared" ref="X67:X98" si="8">(U67*F67)+(V67*P67)</f>
        <v>1.9072072357981591</v>
      </c>
      <c r="Y67" s="100">
        <f t="shared" ref="Y67:Y98" si="9">(U67*G67)+(V67*Q67)</f>
        <v>4.5093874960330051</v>
      </c>
    </row>
    <row r="68" spans="1:25" ht="30" x14ac:dyDescent="0.25">
      <c r="A68" s="25">
        <v>702315</v>
      </c>
      <c r="B68" s="5" t="s">
        <v>177</v>
      </c>
      <c r="C68" s="11" t="s">
        <v>53</v>
      </c>
      <c r="D68" s="8"/>
      <c r="E68" s="87">
        <v>5.84</v>
      </c>
      <c r="F68" s="72">
        <v>1.83</v>
      </c>
      <c r="G68" s="72">
        <v>4.01</v>
      </c>
      <c r="H68" s="23">
        <v>131</v>
      </c>
      <c r="I68" s="23">
        <v>172</v>
      </c>
      <c r="J68" s="23">
        <v>28</v>
      </c>
      <c r="K68" s="25">
        <v>702890</v>
      </c>
      <c r="L68" s="5" t="s">
        <v>177</v>
      </c>
      <c r="M68" s="11" t="s">
        <v>148</v>
      </c>
      <c r="N68" s="4"/>
      <c r="O68" s="91">
        <v>7.3599999999999994</v>
      </c>
      <c r="P68" s="71">
        <v>2.14</v>
      </c>
      <c r="Q68" s="71">
        <v>5.22</v>
      </c>
      <c r="R68" s="23">
        <v>337</v>
      </c>
      <c r="S68" s="23">
        <v>502</v>
      </c>
      <c r="T68" s="23">
        <v>131</v>
      </c>
      <c r="U68" s="43">
        <f t="shared" si="7"/>
        <v>0.25441967717140662</v>
      </c>
      <c r="V68" s="43">
        <f t="shared" ref="V68:V121" si="10">100%-U68</f>
        <v>0.74558032282859332</v>
      </c>
      <c r="W68" s="98">
        <f t="shared" ref="W68:W121" si="11">X68+Y68</f>
        <v>6.9732820906994615</v>
      </c>
      <c r="X68" s="99">
        <f t="shared" si="8"/>
        <v>2.0611299000768639</v>
      </c>
      <c r="Y68" s="100">
        <f t="shared" si="9"/>
        <v>4.9121521906225976</v>
      </c>
    </row>
    <row r="69" spans="1:25" ht="30" x14ac:dyDescent="0.25">
      <c r="A69" s="25">
        <v>702320</v>
      </c>
      <c r="B69" s="5" t="s">
        <v>177</v>
      </c>
      <c r="C69" s="11" t="s">
        <v>54</v>
      </c>
      <c r="D69" s="8"/>
      <c r="E69" s="87">
        <v>9.07</v>
      </c>
      <c r="F69" s="72">
        <v>2.84</v>
      </c>
      <c r="G69" s="72">
        <v>6.23</v>
      </c>
      <c r="H69" s="23">
        <v>77</v>
      </c>
      <c r="I69" s="23">
        <v>224</v>
      </c>
      <c r="J69" s="23">
        <v>30</v>
      </c>
      <c r="K69" s="25">
        <v>702895</v>
      </c>
      <c r="L69" s="5" t="s">
        <v>177</v>
      </c>
      <c r="M69" s="11" t="s">
        <v>149</v>
      </c>
      <c r="N69" s="4"/>
      <c r="O69" s="91">
        <v>11.41</v>
      </c>
      <c r="P69" s="71">
        <v>3.32</v>
      </c>
      <c r="Q69" s="71">
        <v>8.09</v>
      </c>
      <c r="R69" s="23">
        <v>206</v>
      </c>
      <c r="S69" s="23">
        <v>395</v>
      </c>
      <c r="T69" s="23">
        <v>144</v>
      </c>
      <c r="U69" s="43">
        <f t="shared" si="7"/>
        <v>0.30762081784386619</v>
      </c>
      <c r="V69" s="43">
        <f t="shared" si="10"/>
        <v>0.69237918215613381</v>
      </c>
      <c r="W69" s="98">
        <f t="shared" si="11"/>
        <v>10.690167286245353</v>
      </c>
      <c r="X69" s="99">
        <f t="shared" si="8"/>
        <v>3.1723420074349442</v>
      </c>
      <c r="Y69" s="100">
        <f t="shared" si="9"/>
        <v>7.5178252788104096</v>
      </c>
    </row>
    <row r="70" spans="1:25" ht="63.75" customHeight="1" x14ac:dyDescent="0.25">
      <c r="A70" s="25">
        <v>702325</v>
      </c>
      <c r="B70" s="5" t="s">
        <v>177</v>
      </c>
      <c r="C70" s="11" t="s">
        <v>55</v>
      </c>
      <c r="D70" s="8"/>
      <c r="E70" s="87">
        <v>3.6499999999999995</v>
      </c>
      <c r="F70" s="72">
        <v>1.1399999999999999</v>
      </c>
      <c r="G70" s="72">
        <v>2.5099999999999998</v>
      </c>
      <c r="H70" s="23">
        <v>55</v>
      </c>
      <c r="I70" s="23">
        <v>204</v>
      </c>
      <c r="J70" s="23"/>
      <c r="K70" s="25">
        <v>702900</v>
      </c>
      <c r="L70" s="5" t="s">
        <v>177</v>
      </c>
      <c r="M70" s="11" t="s">
        <v>150</v>
      </c>
      <c r="N70" s="4"/>
      <c r="O70" s="91">
        <v>4.5999999999999996</v>
      </c>
      <c r="P70" s="71">
        <v>1.34</v>
      </c>
      <c r="Q70" s="71">
        <v>3.26</v>
      </c>
      <c r="R70" s="23">
        <v>194</v>
      </c>
      <c r="S70" s="23">
        <v>494</v>
      </c>
      <c r="T70" s="23">
        <v>223</v>
      </c>
      <c r="U70" s="43">
        <f t="shared" si="7"/>
        <v>0.22136752136752136</v>
      </c>
      <c r="V70" s="43">
        <f t="shared" si="10"/>
        <v>0.77863247863247864</v>
      </c>
      <c r="W70" s="98">
        <f t="shared" si="11"/>
        <v>4.3897008547008545</v>
      </c>
      <c r="X70" s="99">
        <f t="shared" si="8"/>
        <v>1.2957264957264958</v>
      </c>
      <c r="Y70" s="100">
        <f t="shared" si="9"/>
        <v>3.0939743589743589</v>
      </c>
    </row>
    <row r="71" spans="1:25" ht="45" x14ac:dyDescent="0.25">
      <c r="A71" s="25">
        <v>702330</v>
      </c>
      <c r="B71" s="5" t="s">
        <v>177</v>
      </c>
      <c r="C71" s="11" t="s">
        <v>56</v>
      </c>
      <c r="D71" s="8"/>
      <c r="E71" s="87">
        <v>5.3</v>
      </c>
      <c r="F71" s="72">
        <v>1.54</v>
      </c>
      <c r="G71" s="72">
        <v>3.76</v>
      </c>
      <c r="H71" s="23">
        <v>183</v>
      </c>
      <c r="I71" s="23">
        <v>411</v>
      </c>
      <c r="J71" s="23">
        <v>107</v>
      </c>
      <c r="K71" s="25">
        <v>702905</v>
      </c>
      <c r="L71" s="5" t="s">
        <v>177</v>
      </c>
      <c r="M71" s="11" t="s">
        <v>151</v>
      </c>
      <c r="N71" s="4"/>
      <c r="O71" s="91">
        <v>6.9</v>
      </c>
      <c r="P71" s="71">
        <v>2</v>
      </c>
      <c r="Q71" s="71">
        <v>4.9000000000000004</v>
      </c>
      <c r="R71" s="23">
        <v>381</v>
      </c>
      <c r="S71" s="23">
        <v>611</v>
      </c>
      <c r="T71" s="23">
        <v>161</v>
      </c>
      <c r="U71" s="43">
        <f t="shared" si="7"/>
        <v>0.37810140237324702</v>
      </c>
      <c r="V71" s="43">
        <f t="shared" si="10"/>
        <v>0.62189859762675304</v>
      </c>
      <c r="W71" s="98">
        <f t="shared" si="11"/>
        <v>6.295037756202805</v>
      </c>
      <c r="X71" s="99">
        <f t="shared" si="8"/>
        <v>1.8260733549083064</v>
      </c>
      <c r="Y71" s="100">
        <f t="shared" si="9"/>
        <v>4.4689644012944987</v>
      </c>
    </row>
    <row r="72" spans="1:25" ht="60" x14ac:dyDescent="0.25">
      <c r="A72" s="25">
        <v>702335</v>
      </c>
      <c r="B72" s="5" t="s">
        <v>177</v>
      </c>
      <c r="C72" s="11" t="s">
        <v>57</v>
      </c>
      <c r="D72" s="8"/>
      <c r="E72" s="87">
        <v>5.47</v>
      </c>
      <c r="F72" s="72">
        <v>1.71</v>
      </c>
      <c r="G72" s="72">
        <v>3.76</v>
      </c>
      <c r="H72" s="23">
        <v>1146</v>
      </c>
      <c r="I72" s="23">
        <v>2356</v>
      </c>
      <c r="J72" s="23">
        <v>54</v>
      </c>
      <c r="K72" s="25">
        <v>702915</v>
      </c>
      <c r="L72" s="5" t="s">
        <v>177</v>
      </c>
      <c r="M72" s="11" t="s">
        <v>152</v>
      </c>
      <c r="N72" s="4"/>
      <c r="O72" s="91">
        <v>6.91</v>
      </c>
      <c r="P72" s="71">
        <v>2.0099999999999998</v>
      </c>
      <c r="Q72" s="71">
        <v>4.9000000000000004</v>
      </c>
      <c r="R72" s="23">
        <v>134</v>
      </c>
      <c r="S72" s="23">
        <v>270</v>
      </c>
      <c r="T72" s="23">
        <v>279</v>
      </c>
      <c r="U72" s="43">
        <f t="shared" si="7"/>
        <v>0.83887709365416374</v>
      </c>
      <c r="V72" s="43">
        <f t="shared" si="10"/>
        <v>0.16112290634583626</v>
      </c>
      <c r="W72" s="98">
        <f t="shared" si="11"/>
        <v>5.7020169851380036</v>
      </c>
      <c r="X72" s="99">
        <f t="shared" si="8"/>
        <v>1.7583368719037509</v>
      </c>
      <c r="Y72" s="100">
        <f t="shared" si="9"/>
        <v>3.9436801132342532</v>
      </c>
    </row>
    <row r="73" spans="1:25" ht="30" x14ac:dyDescent="0.4">
      <c r="A73" s="25">
        <v>702340</v>
      </c>
      <c r="B73" s="5" t="s">
        <v>177</v>
      </c>
      <c r="C73" s="11" t="s">
        <v>58</v>
      </c>
      <c r="D73" s="8"/>
      <c r="E73" s="87">
        <v>6.6999999999999993</v>
      </c>
      <c r="F73" s="72">
        <v>2.1</v>
      </c>
      <c r="G73" s="72">
        <v>4.5999999999999996</v>
      </c>
      <c r="H73" s="23">
        <v>20</v>
      </c>
      <c r="I73" s="23">
        <v>31</v>
      </c>
      <c r="J73" s="23">
        <v>6</v>
      </c>
      <c r="K73" s="64"/>
      <c r="L73" s="65"/>
      <c r="M73" s="66"/>
      <c r="N73" s="65"/>
      <c r="O73" s="64"/>
      <c r="P73" s="65"/>
      <c r="Q73" s="73"/>
      <c r="R73" s="63"/>
      <c r="S73" s="58"/>
      <c r="T73" s="23"/>
      <c r="U73" s="43">
        <f t="shared" ref="U73:U104" si="12">(H73+I73+J73)/(H73+I73+R73+S73+J73+T73)</f>
        <v>1</v>
      </c>
      <c r="V73" s="43">
        <f t="shared" si="10"/>
        <v>0</v>
      </c>
      <c r="W73" s="98">
        <f t="shared" si="11"/>
        <v>6.6999999999999993</v>
      </c>
      <c r="X73" s="99">
        <f t="shared" si="8"/>
        <v>2.1</v>
      </c>
      <c r="Y73" s="100">
        <f t="shared" si="9"/>
        <v>4.5999999999999996</v>
      </c>
    </row>
    <row r="74" spans="1:25" ht="45" x14ac:dyDescent="0.25">
      <c r="A74" s="25">
        <v>702345</v>
      </c>
      <c r="B74" s="5" t="s">
        <v>177</v>
      </c>
      <c r="C74" s="11" t="s">
        <v>59</v>
      </c>
      <c r="D74" s="8"/>
      <c r="E74" s="87">
        <v>4.5</v>
      </c>
      <c r="F74" s="72">
        <v>1.41</v>
      </c>
      <c r="G74" s="72">
        <v>3.09</v>
      </c>
      <c r="H74" s="23">
        <v>408</v>
      </c>
      <c r="I74" s="23">
        <v>798</v>
      </c>
      <c r="J74" s="23">
        <v>338</v>
      </c>
      <c r="K74" s="25">
        <v>702920</v>
      </c>
      <c r="L74" s="5" t="s">
        <v>177</v>
      </c>
      <c r="M74" s="11" t="s">
        <v>153</v>
      </c>
      <c r="N74" s="4"/>
      <c r="O74" s="91">
        <v>7.5</v>
      </c>
      <c r="P74" s="71">
        <v>3</v>
      </c>
      <c r="Q74" s="71">
        <v>4.5</v>
      </c>
      <c r="R74" s="23">
        <v>244</v>
      </c>
      <c r="S74" s="23">
        <v>675</v>
      </c>
      <c r="T74" s="23">
        <v>155</v>
      </c>
      <c r="U74" s="43">
        <f t="shared" si="12"/>
        <v>0.58976317799847211</v>
      </c>
      <c r="V74" s="43">
        <f t="shared" si="10"/>
        <v>0.41023682200152789</v>
      </c>
      <c r="W74" s="98">
        <f t="shared" si="11"/>
        <v>5.7307104660045836</v>
      </c>
      <c r="X74" s="99">
        <f t="shared" si="8"/>
        <v>2.0622765469824293</v>
      </c>
      <c r="Y74" s="100">
        <f t="shared" si="9"/>
        <v>3.6684339190221542</v>
      </c>
    </row>
    <row r="75" spans="1:25" ht="45" x14ac:dyDescent="0.25">
      <c r="A75" s="25">
        <v>702350</v>
      </c>
      <c r="B75" s="5" t="s">
        <v>177</v>
      </c>
      <c r="C75" s="11" t="s">
        <v>60</v>
      </c>
      <c r="D75" s="8"/>
      <c r="E75" s="87">
        <v>4.5</v>
      </c>
      <c r="F75" s="72">
        <v>1.41</v>
      </c>
      <c r="G75" s="72">
        <v>3.09</v>
      </c>
      <c r="H75" s="23">
        <v>214</v>
      </c>
      <c r="I75" s="23">
        <v>415</v>
      </c>
      <c r="J75" s="23">
        <v>132</v>
      </c>
      <c r="K75" s="25">
        <v>702925</v>
      </c>
      <c r="L75" s="5" t="s">
        <v>177</v>
      </c>
      <c r="M75" s="11" t="s">
        <v>154</v>
      </c>
      <c r="N75" s="4"/>
      <c r="O75" s="91">
        <v>7.5</v>
      </c>
      <c r="P75" s="71">
        <v>3</v>
      </c>
      <c r="Q75" s="71">
        <v>4.5</v>
      </c>
      <c r="R75" s="23">
        <v>1158</v>
      </c>
      <c r="S75" s="23">
        <v>1763</v>
      </c>
      <c r="T75" s="23">
        <v>482</v>
      </c>
      <c r="U75" s="43">
        <f t="shared" si="12"/>
        <v>0.18275696445725265</v>
      </c>
      <c r="V75" s="43">
        <f t="shared" si="10"/>
        <v>0.81724303554274735</v>
      </c>
      <c r="W75" s="98">
        <f t="shared" si="11"/>
        <v>6.9517291066282416</v>
      </c>
      <c r="X75" s="99">
        <f t="shared" si="8"/>
        <v>2.7094164265129681</v>
      </c>
      <c r="Y75" s="100">
        <f t="shared" si="9"/>
        <v>4.2423126801152735</v>
      </c>
    </row>
    <row r="76" spans="1:25" ht="45" x14ac:dyDescent="0.25">
      <c r="A76" s="25">
        <v>702355</v>
      </c>
      <c r="B76" s="5" t="s">
        <v>177</v>
      </c>
      <c r="C76" s="11" t="s">
        <v>61</v>
      </c>
      <c r="D76" s="8"/>
      <c r="E76" s="87">
        <v>4.5</v>
      </c>
      <c r="F76" s="72">
        <v>1.41</v>
      </c>
      <c r="G76" s="72">
        <v>3.09</v>
      </c>
      <c r="H76" s="23">
        <v>192</v>
      </c>
      <c r="I76" s="23">
        <v>435</v>
      </c>
      <c r="J76" s="23">
        <v>118</v>
      </c>
      <c r="K76" s="25">
        <v>702930</v>
      </c>
      <c r="L76" s="5" t="s">
        <v>177</v>
      </c>
      <c r="M76" s="11" t="s">
        <v>155</v>
      </c>
      <c r="N76" s="4"/>
      <c r="O76" s="91">
        <v>7.5</v>
      </c>
      <c r="P76" s="71">
        <v>3</v>
      </c>
      <c r="Q76" s="71">
        <v>4.5</v>
      </c>
      <c r="R76" s="23">
        <v>1021</v>
      </c>
      <c r="S76" s="23">
        <v>1756</v>
      </c>
      <c r="T76" s="23">
        <v>584</v>
      </c>
      <c r="U76" s="43">
        <f t="shared" si="12"/>
        <v>0.18144179249878226</v>
      </c>
      <c r="V76" s="43">
        <f t="shared" si="10"/>
        <v>0.81855820750121777</v>
      </c>
      <c r="W76" s="98">
        <f t="shared" si="11"/>
        <v>6.9556746225036532</v>
      </c>
      <c r="X76" s="99">
        <f t="shared" si="8"/>
        <v>2.7115075499269361</v>
      </c>
      <c r="Y76" s="100">
        <f t="shared" si="9"/>
        <v>4.2441670725767171</v>
      </c>
    </row>
    <row r="77" spans="1:25" ht="45" x14ac:dyDescent="0.25">
      <c r="A77" s="25">
        <v>702360</v>
      </c>
      <c r="B77" s="5" t="s">
        <v>177</v>
      </c>
      <c r="C77" s="11" t="s">
        <v>62</v>
      </c>
      <c r="D77" s="8"/>
      <c r="E77" s="87">
        <v>4.5</v>
      </c>
      <c r="F77" s="72">
        <v>1.41</v>
      </c>
      <c r="G77" s="72">
        <v>3.09</v>
      </c>
      <c r="H77" s="23">
        <v>543</v>
      </c>
      <c r="I77" s="23">
        <v>1168</v>
      </c>
      <c r="J77" s="23">
        <v>303</v>
      </c>
      <c r="K77" s="25">
        <v>702935</v>
      </c>
      <c r="L77" s="5" t="s">
        <v>177</v>
      </c>
      <c r="M77" s="11" t="s">
        <v>156</v>
      </c>
      <c r="N77" s="4"/>
      <c r="O77" s="91">
        <v>7.5</v>
      </c>
      <c r="P77" s="71">
        <v>3</v>
      </c>
      <c r="Q77" s="71">
        <v>4.5</v>
      </c>
      <c r="R77" s="23">
        <v>2880</v>
      </c>
      <c r="S77" s="23">
        <v>5568</v>
      </c>
      <c r="T77" s="23">
        <v>2676</v>
      </c>
      <c r="U77" s="43">
        <f t="shared" si="12"/>
        <v>0.15329578322423504</v>
      </c>
      <c r="V77" s="43">
        <f t="shared" si="10"/>
        <v>0.84670421677576502</v>
      </c>
      <c r="W77" s="98">
        <f t="shared" si="11"/>
        <v>7.0401126503272948</v>
      </c>
      <c r="X77" s="99">
        <f t="shared" si="8"/>
        <v>2.7562597046734663</v>
      </c>
      <c r="Y77" s="100">
        <f t="shared" si="9"/>
        <v>4.2838529456538286</v>
      </c>
    </row>
    <row r="78" spans="1:25" ht="30" x14ac:dyDescent="0.25">
      <c r="A78" s="25">
        <v>702365</v>
      </c>
      <c r="B78" s="5" t="s">
        <v>177</v>
      </c>
      <c r="C78" s="11" t="s">
        <v>63</v>
      </c>
      <c r="D78" s="8"/>
      <c r="E78" s="87">
        <v>4.9400000000000004</v>
      </c>
      <c r="F78" s="72">
        <v>1.26</v>
      </c>
      <c r="G78" s="72">
        <v>3.68</v>
      </c>
      <c r="H78" s="23">
        <v>8</v>
      </c>
      <c r="I78" s="23">
        <v>8</v>
      </c>
      <c r="J78" s="23">
        <v>5</v>
      </c>
      <c r="K78" s="25">
        <v>702950</v>
      </c>
      <c r="L78" s="5" t="s">
        <v>177</v>
      </c>
      <c r="M78" s="11" t="s">
        <v>159</v>
      </c>
      <c r="N78" s="4"/>
      <c r="O78" s="91">
        <v>9.5</v>
      </c>
      <c r="P78" s="71">
        <v>3.5</v>
      </c>
      <c r="Q78" s="71">
        <v>6</v>
      </c>
      <c r="R78" s="23">
        <v>57</v>
      </c>
      <c r="S78" s="23">
        <v>29</v>
      </c>
      <c r="T78" s="23">
        <v>28</v>
      </c>
      <c r="U78" s="43">
        <f t="shared" si="12"/>
        <v>0.15555555555555556</v>
      </c>
      <c r="V78" s="43">
        <f t="shared" si="10"/>
        <v>0.84444444444444444</v>
      </c>
      <c r="W78" s="98">
        <f t="shared" si="11"/>
        <v>8.7906666666666666</v>
      </c>
      <c r="X78" s="99">
        <f t="shared" si="8"/>
        <v>3.1515555555555559</v>
      </c>
      <c r="Y78" s="100">
        <f t="shared" si="9"/>
        <v>5.6391111111111112</v>
      </c>
    </row>
    <row r="79" spans="1:25" ht="45" x14ac:dyDescent="0.25">
      <c r="A79" s="25">
        <v>702370</v>
      </c>
      <c r="B79" s="5" t="s">
        <v>177</v>
      </c>
      <c r="C79" s="11" t="s">
        <v>64</v>
      </c>
      <c r="D79" s="8"/>
      <c r="E79" s="87">
        <v>4.9400000000000004</v>
      </c>
      <c r="F79" s="72">
        <v>1.26</v>
      </c>
      <c r="G79" s="72">
        <v>3.68</v>
      </c>
      <c r="H79" s="23">
        <v>2</v>
      </c>
      <c r="I79" s="23">
        <v>4</v>
      </c>
      <c r="J79" s="23">
        <v>1</v>
      </c>
      <c r="K79" s="25">
        <v>702955</v>
      </c>
      <c r="L79" s="5" t="s">
        <v>177</v>
      </c>
      <c r="M79" s="11" t="s">
        <v>160</v>
      </c>
      <c r="N79" s="4"/>
      <c r="O79" s="91">
        <v>9.5</v>
      </c>
      <c r="P79" s="71">
        <v>3.5</v>
      </c>
      <c r="Q79" s="71">
        <v>6</v>
      </c>
      <c r="R79" s="23">
        <v>11</v>
      </c>
      <c r="S79" s="23">
        <v>28</v>
      </c>
      <c r="T79" s="23">
        <v>4</v>
      </c>
      <c r="U79" s="43">
        <f t="shared" si="12"/>
        <v>0.14000000000000001</v>
      </c>
      <c r="V79" s="43">
        <f t="shared" si="10"/>
        <v>0.86</v>
      </c>
      <c r="W79" s="98">
        <f t="shared" si="11"/>
        <v>8.8615999999999993</v>
      </c>
      <c r="X79" s="99">
        <f t="shared" si="8"/>
        <v>3.1863999999999999</v>
      </c>
      <c r="Y79" s="100">
        <f t="shared" si="9"/>
        <v>5.6752000000000002</v>
      </c>
    </row>
    <row r="80" spans="1:25" ht="45" x14ac:dyDescent="0.25">
      <c r="A80" s="25">
        <v>702375</v>
      </c>
      <c r="B80" s="5" t="s">
        <v>177</v>
      </c>
      <c r="C80" s="11" t="s">
        <v>65</v>
      </c>
      <c r="D80" s="8"/>
      <c r="E80" s="87">
        <v>4.9400000000000004</v>
      </c>
      <c r="F80" s="72">
        <v>1.26</v>
      </c>
      <c r="G80" s="72">
        <v>3.68</v>
      </c>
      <c r="H80" s="23">
        <v>8</v>
      </c>
      <c r="I80" s="23">
        <v>4</v>
      </c>
      <c r="J80" s="23">
        <v>1</v>
      </c>
      <c r="K80" s="25">
        <v>702960</v>
      </c>
      <c r="L80" s="5" t="s">
        <v>177</v>
      </c>
      <c r="M80" s="11" t="s">
        <v>161</v>
      </c>
      <c r="N80" s="4"/>
      <c r="O80" s="91">
        <v>9.5</v>
      </c>
      <c r="P80" s="71">
        <v>3.5</v>
      </c>
      <c r="Q80" s="71">
        <v>6</v>
      </c>
      <c r="R80" s="23">
        <v>41</v>
      </c>
      <c r="S80" s="23">
        <v>38</v>
      </c>
      <c r="T80" s="23">
        <v>9</v>
      </c>
      <c r="U80" s="43">
        <f t="shared" si="12"/>
        <v>0.12871287128712872</v>
      </c>
      <c r="V80" s="43">
        <f t="shared" si="10"/>
        <v>0.87128712871287128</v>
      </c>
      <c r="W80" s="98">
        <f t="shared" si="11"/>
        <v>8.9130693069306943</v>
      </c>
      <c r="X80" s="99">
        <f t="shared" si="8"/>
        <v>3.2116831683168319</v>
      </c>
      <c r="Y80" s="100">
        <f t="shared" si="9"/>
        <v>5.701386138613862</v>
      </c>
    </row>
    <row r="81" spans="1:25" ht="45" x14ac:dyDescent="0.25">
      <c r="A81" s="25">
        <v>702380</v>
      </c>
      <c r="B81" s="5" t="s">
        <v>177</v>
      </c>
      <c r="C81" s="11" t="s">
        <v>66</v>
      </c>
      <c r="D81" s="8"/>
      <c r="E81" s="87">
        <v>4.9400000000000004</v>
      </c>
      <c r="F81" s="72">
        <v>1.26</v>
      </c>
      <c r="G81" s="72">
        <v>3.68</v>
      </c>
      <c r="H81" s="23">
        <v>1303</v>
      </c>
      <c r="I81" s="23">
        <v>4</v>
      </c>
      <c r="J81" s="23">
        <v>1</v>
      </c>
      <c r="K81" s="25">
        <v>702940</v>
      </c>
      <c r="L81" s="5" t="s">
        <v>177</v>
      </c>
      <c r="M81" s="11" t="s">
        <v>157</v>
      </c>
      <c r="N81" s="4"/>
      <c r="O81" s="91">
        <v>9.5</v>
      </c>
      <c r="P81" s="71">
        <v>3.5</v>
      </c>
      <c r="Q81" s="71">
        <v>6</v>
      </c>
      <c r="R81" s="23">
        <v>8</v>
      </c>
      <c r="S81" s="23">
        <v>80</v>
      </c>
      <c r="T81" s="23">
        <v>8</v>
      </c>
      <c r="U81" s="43">
        <f t="shared" si="12"/>
        <v>0.93162393162393164</v>
      </c>
      <c r="V81" s="43">
        <f t="shared" si="10"/>
        <v>6.8376068376068355E-2</v>
      </c>
      <c r="W81" s="98">
        <f t="shared" si="11"/>
        <v>5.2517948717948713</v>
      </c>
      <c r="X81" s="99">
        <f t="shared" si="8"/>
        <v>1.4131623931623931</v>
      </c>
      <c r="Y81" s="100">
        <f t="shared" si="9"/>
        <v>3.8386324786324786</v>
      </c>
    </row>
    <row r="82" spans="1:25" ht="45" x14ac:dyDescent="0.25">
      <c r="A82" s="25">
        <v>702385</v>
      </c>
      <c r="B82" s="5" t="s">
        <v>177</v>
      </c>
      <c r="C82" s="11" t="s">
        <v>67</v>
      </c>
      <c r="D82" s="8"/>
      <c r="E82" s="87">
        <v>7.27</v>
      </c>
      <c r="F82" s="72">
        <v>1.85</v>
      </c>
      <c r="G82" s="72">
        <v>5.42</v>
      </c>
      <c r="H82" s="23">
        <v>4</v>
      </c>
      <c r="I82" s="23">
        <v>5</v>
      </c>
      <c r="J82" s="23">
        <v>3</v>
      </c>
      <c r="K82" s="25">
        <v>702965</v>
      </c>
      <c r="L82" s="5" t="s">
        <v>177</v>
      </c>
      <c r="M82" s="11" t="s">
        <v>162</v>
      </c>
      <c r="N82" s="4"/>
      <c r="O82" s="91">
        <v>11.5</v>
      </c>
      <c r="P82" s="71">
        <v>4.5</v>
      </c>
      <c r="Q82" s="71">
        <v>7</v>
      </c>
      <c r="R82" s="23">
        <v>12</v>
      </c>
      <c r="S82" s="23">
        <v>28</v>
      </c>
      <c r="T82" s="23">
        <v>9</v>
      </c>
      <c r="U82" s="43">
        <f t="shared" si="12"/>
        <v>0.19672131147540983</v>
      </c>
      <c r="V82" s="43">
        <f t="shared" si="10"/>
        <v>0.80327868852459017</v>
      </c>
      <c r="W82" s="98">
        <f t="shared" si="11"/>
        <v>10.667868852459016</v>
      </c>
      <c r="X82" s="99">
        <f t="shared" si="8"/>
        <v>3.9786885245901638</v>
      </c>
      <c r="Y82" s="100">
        <f t="shared" si="9"/>
        <v>6.6891803278688524</v>
      </c>
    </row>
    <row r="83" spans="1:25" ht="45" x14ac:dyDescent="0.25">
      <c r="A83" s="25">
        <v>702390</v>
      </c>
      <c r="B83" s="5" t="s">
        <v>177</v>
      </c>
      <c r="C83" s="11" t="s">
        <v>68</v>
      </c>
      <c r="D83" s="8"/>
      <c r="E83" s="87">
        <v>7.27</v>
      </c>
      <c r="F83" s="72">
        <v>1.85</v>
      </c>
      <c r="G83" s="72">
        <v>5.42</v>
      </c>
      <c r="H83" s="23">
        <v>1</v>
      </c>
      <c r="I83" s="23">
        <v>3</v>
      </c>
      <c r="J83" s="23">
        <v>3</v>
      </c>
      <c r="K83" s="25">
        <v>702970</v>
      </c>
      <c r="L83" s="5" t="s">
        <v>177</v>
      </c>
      <c r="M83" s="11" t="s">
        <v>163</v>
      </c>
      <c r="N83" s="4"/>
      <c r="O83" s="91">
        <v>11.5</v>
      </c>
      <c r="P83" s="71">
        <v>4.5</v>
      </c>
      <c r="Q83" s="71">
        <v>7</v>
      </c>
      <c r="R83" s="23">
        <v>19</v>
      </c>
      <c r="S83" s="23">
        <v>28</v>
      </c>
      <c r="T83" s="23">
        <v>9</v>
      </c>
      <c r="U83" s="43">
        <f t="shared" si="12"/>
        <v>0.1111111111111111</v>
      </c>
      <c r="V83" s="43">
        <f t="shared" si="10"/>
        <v>0.88888888888888884</v>
      </c>
      <c r="W83" s="98">
        <f t="shared" si="11"/>
        <v>11.03</v>
      </c>
      <c r="X83" s="99">
        <f t="shared" si="8"/>
        <v>4.2055555555555557</v>
      </c>
      <c r="Y83" s="100">
        <f t="shared" si="9"/>
        <v>6.8244444444444436</v>
      </c>
    </row>
    <row r="84" spans="1:25" ht="45" x14ac:dyDescent="0.25">
      <c r="A84" s="25">
        <v>702395</v>
      </c>
      <c r="B84" s="5" t="s">
        <v>177</v>
      </c>
      <c r="C84" s="11" t="s">
        <v>69</v>
      </c>
      <c r="D84" s="8"/>
      <c r="E84" s="87">
        <v>7.27</v>
      </c>
      <c r="F84" s="72">
        <v>1.85</v>
      </c>
      <c r="G84" s="72">
        <v>5.42</v>
      </c>
      <c r="H84" s="23">
        <v>8</v>
      </c>
      <c r="I84" s="23">
        <v>6</v>
      </c>
      <c r="J84" s="23">
        <v>4</v>
      </c>
      <c r="K84" s="25">
        <v>702975</v>
      </c>
      <c r="L84" s="5" t="s">
        <v>177</v>
      </c>
      <c r="M84" s="11" t="s">
        <v>164</v>
      </c>
      <c r="N84" s="4"/>
      <c r="O84" s="91">
        <v>11.5</v>
      </c>
      <c r="P84" s="71">
        <v>4.5</v>
      </c>
      <c r="Q84" s="71">
        <v>7</v>
      </c>
      <c r="R84" s="23">
        <v>7</v>
      </c>
      <c r="S84" s="23">
        <v>37</v>
      </c>
      <c r="T84" s="23">
        <v>6</v>
      </c>
      <c r="U84" s="43">
        <f t="shared" si="12"/>
        <v>0.26470588235294118</v>
      </c>
      <c r="V84" s="43">
        <f t="shared" si="10"/>
        <v>0.73529411764705888</v>
      </c>
      <c r="W84" s="98">
        <f t="shared" si="11"/>
        <v>10.380294117647059</v>
      </c>
      <c r="X84" s="99">
        <f t="shared" si="8"/>
        <v>3.7985294117647062</v>
      </c>
      <c r="Y84" s="100">
        <f t="shared" si="9"/>
        <v>6.5817647058823532</v>
      </c>
    </row>
    <row r="85" spans="1:25" ht="45" x14ac:dyDescent="0.25">
      <c r="A85" s="25">
        <v>702400</v>
      </c>
      <c r="B85" s="5" t="s">
        <v>177</v>
      </c>
      <c r="C85" s="11" t="s">
        <v>182</v>
      </c>
      <c r="D85" s="8"/>
      <c r="E85" s="87">
        <v>7.27</v>
      </c>
      <c r="F85" s="72">
        <v>1.85</v>
      </c>
      <c r="G85" s="72">
        <v>5.42</v>
      </c>
      <c r="H85" s="56"/>
      <c r="I85" s="23">
        <v>3</v>
      </c>
      <c r="J85" s="23">
        <v>2</v>
      </c>
      <c r="K85" s="25">
        <v>702945</v>
      </c>
      <c r="L85" s="5" t="s">
        <v>177</v>
      </c>
      <c r="M85" s="11" t="s">
        <v>158</v>
      </c>
      <c r="N85" s="4"/>
      <c r="O85" s="91">
        <v>11.5</v>
      </c>
      <c r="P85" s="71">
        <v>4.5</v>
      </c>
      <c r="Q85" s="71">
        <v>7</v>
      </c>
      <c r="R85" s="23">
        <v>3</v>
      </c>
      <c r="S85" s="23">
        <v>15</v>
      </c>
      <c r="T85" s="23">
        <v>3</v>
      </c>
      <c r="U85" s="43">
        <f t="shared" si="12"/>
        <v>0.19230769230769232</v>
      </c>
      <c r="V85" s="43">
        <f t="shared" si="10"/>
        <v>0.80769230769230771</v>
      </c>
      <c r="W85" s="98">
        <f t="shared" si="11"/>
        <v>10.686538461538461</v>
      </c>
      <c r="X85" s="99">
        <f t="shared" si="8"/>
        <v>3.9903846153846154</v>
      </c>
      <c r="Y85" s="100">
        <f t="shared" si="9"/>
        <v>6.6961538461538463</v>
      </c>
    </row>
    <row r="86" spans="1:25" ht="45" x14ac:dyDescent="0.4">
      <c r="A86" s="25">
        <v>702405</v>
      </c>
      <c r="B86" s="5" t="s">
        <v>177</v>
      </c>
      <c r="C86" s="11" t="s">
        <v>70</v>
      </c>
      <c r="D86" s="8"/>
      <c r="E86" s="87">
        <v>1.18</v>
      </c>
      <c r="F86" s="72">
        <v>0.43</v>
      </c>
      <c r="G86" s="72">
        <v>0.75</v>
      </c>
      <c r="H86" s="23">
        <v>118</v>
      </c>
      <c r="I86" s="23">
        <v>610</v>
      </c>
      <c r="J86" s="23">
        <v>160</v>
      </c>
      <c r="K86" s="64"/>
      <c r="L86" s="65"/>
      <c r="M86" s="66"/>
      <c r="N86" s="65"/>
      <c r="O86" s="92"/>
      <c r="P86" s="77"/>
      <c r="Q86" s="73"/>
      <c r="R86" s="63"/>
      <c r="S86" s="58"/>
      <c r="T86" s="23"/>
      <c r="U86" s="43">
        <f t="shared" si="12"/>
        <v>1</v>
      </c>
      <c r="V86" s="43">
        <f t="shared" si="10"/>
        <v>0</v>
      </c>
      <c r="W86" s="98">
        <f t="shared" si="11"/>
        <v>1.18</v>
      </c>
      <c r="X86" s="99">
        <f t="shared" si="8"/>
        <v>0.43</v>
      </c>
      <c r="Y86" s="100">
        <f t="shared" si="9"/>
        <v>0.75</v>
      </c>
    </row>
    <row r="87" spans="1:25" ht="39.75" customHeight="1" x14ac:dyDescent="0.25">
      <c r="A87" s="25">
        <v>702410</v>
      </c>
      <c r="B87" s="5" t="s">
        <v>177</v>
      </c>
      <c r="C87" s="11" t="s">
        <v>189</v>
      </c>
      <c r="D87" s="8" t="s">
        <v>190</v>
      </c>
      <c r="E87" s="87">
        <v>10.199999999999999</v>
      </c>
      <c r="F87" s="72">
        <v>5</v>
      </c>
      <c r="G87" s="72">
        <v>5.2</v>
      </c>
      <c r="H87" s="23">
        <v>22</v>
      </c>
      <c r="I87" s="23">
        <v>44</v>
      </c>
      <c r="J87" s="23">
        <v>8</v>
      </c>
      <c r="K87" s="25">
        <v>702980</v>
      </c>
      <c r="L87" s="5" t="s">
        <v>177</v>
      </c>
      <c r="M87" s="11" t="s">
        <v>201</v>
      </c>
      <c r="N87" s="4" t="s">
        <v>187</v>
      </c>
      <c r="O87" s="93">
        <v>13</v>
      </c>
      <c r="P87" s="72">
        <v>5</v>
      </c>
      <c r="Q87" s="72">
        <v>8</v>
      </c>
      <c r="R87" s="23">
        <v>10</v>
      </c>
      <c r="S87" s="23">
        <v>29</v>
      </c>
      <c r="T87" s="23">
        <v>23</v>
      </c>
      <c r="U87" s="43">
        <f t="shared" si="12"/>
        <v>0.54411764705882348</v>
      </c>
      <c r="V87" s="43">
        <f t="shared" si="10"/>
        <v>0.45588235294117652</v>
      </c>
      <c r="W87" s="98">
        <f t="shared" si="11"/>
        <v>11.476470588235294</v>
      </c>
      <c r="X87" s="99">
        <f t="shared" si="8"/>
        <v>5</v>
      </c>
      <c r="Y87" s="100">
        <f t="shared" si="9"/>
        <v>6.4764705882352942</v>
      </c>
    </row>
    <row r="88" spans="1:25" ht="30" x14ac:dyDescent="0.25">
      <c r="A88" s="25">
        <v>702415</v>
      </c>
      <c r="B88" s="5" t="s">
        <v>177</v>
      </c>
      <c r="C88" s="11" t="s">
        <v>71</v>
      </c>
      <c r="D88" s="8"/>
      <c r="E88" s="87">
        <v>4.5</v>
      </c>
      <c r="F88" s="72">
        <v>1.41</v>
      </c>
      <c r="G88" s="72">
        <v>3.09</v>
      </c>
      <c r="H88" s="23">
        <v>452</v>
      </c>
      <c r="I88" s="23">
        <v>1164</v>
      </c>
      <c r="J88" s="23">
        <v>307</v>
      </c>
      <c r="K88" s="25">
        <v>702985</v>
      </c>
      <c r="L88" s="5" t="s">
        <v>177</v>
      </c>
      <c r="M88" s="11" t="s">
        <v>165</v>
      </c>
      <c r="N88" s="4"/>
      <c r="O88" s="93">
        <v>5.67</v>
      </c>
      <c r="P88" s="72">
        <v>1.65</v>
      </c>
      <c r="Q88" s="72">
        <v>4.0199999999999996</v>
      </c>
      <c r="R88" s="23">
        <v>1054</v>
      </c>
      <c r="S88" s="23">
        <v>1839</v>
      </c>
      <c r="T88" s="23">
        <v>485</v>
      </c>
      <c r="U88" s="43">
        <f t="shared" si="12"/>
        <v>0.36276174306734577</v>
      </c>
      <c r="V88" s="43">
        <f t="shared" si="10"/>
        <v>0.63723825693265423</v>
      </c>
      <c r="W88" s="98">
        <f t="shared" si="11"/>
        <v>5.2455687606112047</v>
      </c>
      <c r="X88" s="99">
        <f t="shared" si="8"/>
        <v>1.5629371816638371</v>
      </c>
      <c r="Y88" s="100">
        <f t="shared" si="9"/>
        <v>3.682631578947368</v>
      </c>
    </row>
    <row r="89" spans="1:25" ht="30" x14ac:dyDescent="0.25">
      <c r="A89" s="25">
        <v>702420</v>
      </c>
      <c r="B89" s="5" t="s">
        <v>177</v>
      </c>
      <c r="C89" s="11" t="s">
        <v>72</v>
      </c>
      <c r="D89" s="8"/>
      <c r="E89" s="87">
        <v>4.5</v>
      </c>
      <c r="F89" s="72">
        <v>1.41</v>
      </c>
      <c r="G89" s="72">
        <v>3.09</v>
      </c>
      <c r="H89" s="23">
        <v>76</v>
      </c>
      <c r="I89" s="23">
        <v>196</v>
      </c>
      <c r="J89" s="23">
        <v>85</v>
      </c>
      <c r="K89" s="25">
        <v>702990</v>
      </c>
      <c r="L89" s="5" t="s">
        <v>177</v>
      </c>
      <c r="M89" s="11" t="s">
        <v>166</v>
      </c>
      <c r="N89" s="4"/>
      <c r="O89" s="93">
        <v>5.67</v>
      </c>
      <c r="P89" s="72">
        <v>1.65</v>
      </c>
      <c r="Q89" s="72">
        <v>4.0199999999999996</v>
      </c>
      <c r="R89" s="23">
        <v>327</v>
      </c>
      <c r="S89" s="23">
        <v>564</v>
      </c>
      <c r="T89" s="23">
        <v>282</v>
      </c>
      <c r="U89" s="43">
        <f t="shared" si="12"/>
        <v>0.23333333333333334</v>
      </c>
      <c r="V89" s="43">
        <f t="shared" si="10"/>
        <v>0.76666666666666661</v>
      </c>
      <c r="W89" s="98">
        <f t="shared" si="11"/>
        <v>5.3969999999999994</v>
      </c>
      <c r="X89" s="99">
        <f t="shared" si="8"/>
        <v>1.5939999999999999</v>
      </c>
      <c r="Y89" s="100">
        <f t="shared" si="9"/>
        <v>3.8029999999999995</v>
      </c>
    </row>
    <row r="90" spans="1:25" ht="30" x14ac:dyDescent="0.25">
      <c r="A90" s="25">
        <v>702425</v>
      </c>
      <c r="B90" s="5" t="s">
        <v>177</v>
      </c>
      <c r="C90" s="11" t="s">
        <v>73</v>
      </c>
      <c r="D90" s="8"/>
      <c r="E90" s="87">
        <v>4.9000000000000004</v>
      </c>
      <c r="F90" s="72">
        <v>1.25</v>
      </c>
      <c r="G90" s="72">
        <v>3.65</v>
      </c>
      <c r="H90" s="23">
        <v>7</v>
      </c>
      <c r="I90" s="23">
        <v>17</v>
      </c>
      <c r="J90" s="23">
        <v>3</v>
      </c>
      <c r="K90" s="25">
        <v>702995</v>
      </c>
      <c r="L90" s="5" t="s">
        <v>177</v>
      </c>
      <c r="M90" s="11" t="s">
        <v>167</v>
      </c>
      <c r="N90" s="4"/>
      <c r="O90" s="93">
        <v>6.68</v>
      </c>
      <c r="P90" s="72">
        <v>1.94</v>
      </c>
      <c r="Q90" s="72">
        <v>4.74</v>
      </c>
      <c r="R90" s="23">
        <v>4</v>
      </c>
      <c r="S90" s="23">
        <v>18</v>
      </c>
      <c r="T90" s="23">
        <v>3</v>
      </c>
      <c r="U90" s="43">
        <f t="shared" si="12"/>
        <v>0.51923076923076927</v>
      </c>
      <c r="V90" s="43">
        <f t="shared" si="10"/>
        <v>0.48076923076923073</v>
      </c>
      <c r="W90" s="98">
        <f t="shared" si="11"/>
        <v>5.7557692307692312</v>
      </c>
      <c r="X90" s="99">
        <f t="shared" si="8"/>
        <v>1.5817307692307692</v>
      </c>
      <c r="Y90" s="100">
        <f t="shared" si="9"/>
        <v>4.174038461538462</v>
      </c>
    </row>
    <row r="91" spans="1:25" ht="30" x14ac:dyDescent="0.25">
      <c r="A91" s="25">
        <v>702430</v>
      </c>
      <c r="B91" s="5" t="s">
        <v>177</v>
      </c>
      <c r="C91" s="11" t="s">
        <v>74</v>
      </c>
      <c r="D91" s="8"/>
      <c r="E91" s="87">
        <v>5.8100000000000005</v>
      </c>
      <c r="F91" s="72">
        <v>1.48</v>
      </c>
      <c r="G91" s="72">
        <v>4.33</v>
      </c>
      <c r="H91" s="23">
        <v>2</v>
      </c>
      <c r="I91" s="23">
        <v>10</v>
      </c>
      <c r="J91" s="23">
        <v>2</v>
      </c>
      <c r="K91" s="25">
        <v>703000</v>
      </c>
      <c r="L91" s="5" t="s">
        <v>177</v>
      </c>
      <c r="M91" s="11" t="s">
        <v>168</v>
      </c>
      <c r="N91" s="4"/>
      <c r="O91" s="93">
        <v>7.9399999999999995</v>
      </c>
      <c r="P91" s="72">
        <v>2.31</v>
      </c>
      <c r="Q91" s="72">
        <v>5.63</v>
      </c>
      <c r="R91" s="23">
        <v>8</v>
      </c>
      <c r="S91" s="23">
        <v>18</v>
      </c>
      <c r="T91" s="23">
        <v>2</v>
      </c>
      <c r="U91" s="43">
        <f t="shared" si="12"/>
        <v>0.33333333333333331</v>
      </c>
      <c r="V91" s="43">
        <f t="shared" si="10"/>
        <v>0.66666666666666674</v>
      </c>
      <c r="W91" s="98">
        <f t="shared" si="11"/>
        <v>7.23</v>
      </c>
      <c r="X91" s="99">
        <f t="shared" si="8"/>
        <v>2.0333333333333337</v>
      </c>
      <c r="Y91" s="100">
        <f t="shared" si="9"/>
        <v>5.1966666666666672</v>
      </c>
    </row>
    <row r="92" spans="1:25" ht="30" x14ac:dyDescent="0.25">
      <c r="A92" s="25">
        <v>702435</v>
      </c>
      <c r="B92" s="5" t="s">
        <v>177</v>
      </c>
      <c r="C92" s="11" t="s">
        <v>75</v>
      </c>
      <c r="D92" s="8"/>
      <c r="E92" s="87">
        <v>4.5</v>
      </c>
      <c r="F92" s="72">
        <v>1.41</v>
      </c>
      <c r="G92" s="72">
        <v>3.09</v>
      </c>
      <c r="H92" s="23">
        <v>146</v>
      </c>
      <c r="I92" s="23">
        <v>339</v>
      </c>
      <c r="J92" s="23">
        <v>126</v>
      </c>
      <c r="K92" s="25">
        <v>703005</v>
      </c>
      <c r="L92" s="5" t="s">
        <v>177</v>
      </c>
      <c r="M92" s="11" t="s">
        <v>169</v>
      </c>
      <c r="N92" s="4"/>
      <c r="O92" s="93">
        <v>5.7</v>
      </c>
      <c r="P92" s="72">
        <v>1.7</v>
      </c>
      <c r="Q92" s="72">
        <v>4</v>
      </c>
      <c r="R92" s="23">
        <v>595</v>
      </c>
      <c r="S92" s="23">
        <v>1040</v>
      </c>
      <c r="T92" s="23">
        <v>438</v>
      </c>
      <c r="U92" s="43">
        <f t="shared" si="12"/>
        <v>0.22764530551415799</v>
      </c>
      <c r="V92" s="43">
        <f>100%-U92</f>
        <v>0.77235469448584204</v>
      </c>
      <c r="W92" s="98">
        <f t="shared" si="11"/>
        <v>5.4268256333830109</v>
      </c>
      <c r="X92" s="99">
        <f t="shared" si="8"/>
        <v>1.6339828614008942</v>
      </c>
      <c r="Y92" s="100">
        <f t="shared" si="9"/>
        <v>3.7928427719821163</v>
      </c>
    </row>
    <row r="93" spans="1:25" ht="30" x14ac:dyDescent="0.25">
      <c r="A93" s="25">
        <v>702440</v>
      </c>
      <c r="B93" s="5" t="s">
        <v>177</v>
      </c>
      <c r="C93" s="11" t="s">
        <v>76</v>
      </c>
      <c r="D93" s="8"/>
      <c r="E93" s="87">
        <v>4.9000000000000004</v>
      </c>
      <c r="F93" s="72">
        <v>1.25</v>
      </c>
      <c r="G93" s="72">
        <v>3.65</v>
      </c>
      <c r="H93" s="23">
        <v>9</v>
      </c>
      <c r="I93" s="23">
        <v>13</v>
      </c>
      <c r="J93" s="23">
        <v>5</v>
      </c>
      <c r="K93" s="25">
        <v>703010</v>
      </c>
      <c r="L93" s="5" t="s">
        <v>177</v>
      </c>
      <c r="M93" s="11" t="s">
        <v>170</v>
      </c>
      <c r="N93" s="4"/>
      <c r="O93" s="93">
        <v>6.68</v>
      </c>
      <c r="P93" s="72">
        <v>1.94</v>
      </c>
      <c r="Q93" s="72">
        <v>4.74</v>
      </c>
      <c r="R93" s="23">
        <v>24</v>
      </c>
      <c r="S93" s="23">
        <v>42</v>
      </c>
      <c r="T93" s="23">
        <v>8</v>
      </c>
      <c r="U93" s="43">
        <f t="shared" si="12"/>
        <v>0.26732673267326734</v>
      </c>
      <c r="V93" s="43">
        <f t="shared" si="10"/>
        <v>0.73267326732673266</v>
      </c>
      <c r="W93" s="98">
        <f t="shared" si="11"/>
        <v>6.2041584158415839</v>
      </c>
      <c r="X93" s="99">
        <f t="shared" si="8"/>
        <v>1.7555445544554455</v>
      </c>
      <c r="Y93" s="100">
        <f t="shared" si="9"/>
        <v>4.4486138613861383</v>
      </c>
    </row>
    <row r="94" spans="1:25" ht="30" x14ac:dyDescent="0.25">
      <c r="A94" s="25">
        <v>702445</v>
      </c>
      <c r="B94" s="5" t="s">
        <v>177</v>
      </c>
      <c r="C94" s="11" t="s">
        <v>77</v>
      </c>
      <c r="D94" s="8"/>
      <c r="E94" s="87">
        <v>5.8100000000000005</v>
      </c>
      <c r="F94" s="72">
        <v>1.48</v>
      </c>
      <c r="G94" s="72">
        <v>4.33</v>
      </c>
      <c r="H94" s="23">
        <v>10</v>
      </c>
      <c r="I94" s="23">
        <v>13</v>
      </c>
      <c r="J94" s="23">
        <v>1</v>
      </c>
      <c r="K94" s="25">
        <v>703015</v>
      </c>
      <c r="L94" s="5" t="s">
        <v>177</v>
      </c>
      <c r="M94" s="11" t="s">
        <v>171</v>
      </c>
      <c r="N94" s="4"/>
      <c r="O94" s="93">
        <v>7.9399999999999995</v>
      </c>
      <c r="P94" s="72">
        <v>2.31</v>
      </c>
      <c r="Q94" s="72">
        <v>5.63</v>
      </c>
      <c r="R94" s="23">
        <v>13</v>
      </c>
      <c r="S94" s="23">
        <v>28</v>
      </c>
      <c r="T94" s="23">
        <v>10</v>
      </c>
      <c r="U94" s="43">
        <f t="shared" si="12"/>
        <v>0.32</v>
      </c>
      <c r="V94" s="43">
        <f t="shared" si="10"/>
        <v>0.67999999999999994</v>
      </c>
      <c r="W94" s="98">
        <f t="shared" si="11"/>
        <v>7.2584</v>
      </c>
      <c r="X94" s="99">
        <f t="shared" si="8"/>
        <v>2.0444</v>
      </c>
      <c r="Y94" s="100">
        <f t="shared" si="9"/>
        <v>5.2139999999999995</v>
      </c>
    </row>
    <row r="95" spans="1:25" ht="45" x14ac:dyDescent="0.25">
      <c r="A95" s="25">
        <v>702450</v>
      </c>
      <c r="B95" s="5" t="s">
        <v>177</v>
      </c>
      <c r="C95" s="11" t="s">
        <v>78</v>
      </c>
      <c r="D95" s="8"/>
      <c r="E95" s="87">
        <v>4.99</v>
      </c>
      <c r="F95" s="72">
        <v>1.56</v>
      </c>
      <c r="G95" s="72">
        <v>3.43</v>
      </c>
      <c r="H95" s="23">
        <v>137</v>
      </c>
      <c r="I95" s="23">
        <v>755</v>
      </c>
      <c r="J95" s="23">
        <v>140</v>
      </c>
      <c r="K95" s="25">
        <v>703020</v>
      </c>
      <c r="L95" s="5" t="s">
        <v>177</v>
      </c>
      <c r="M95" s="11" t="s">
        <v>172</v>
      </c>
      <c r="N95" s="4"/>
      <c r="O95" s="93">
        <v>6.29</v>
      </c>
      <c r="P95" s="72">
        <v>1.83</v>
      </c>
      <c r="Q95" s="72">
        <v>4.46</v>
      </c>
      <c r="R95" s="23">
        <v>99</v>
      </c>
      <c r="S95" s="23">
        <v>320</v>
      </c>
      <c r="T95" s="23">
        <v>140</v>
      </c>
      <c r="U95" s="43">
        <f t="shared" si="12"/>
        <v>0.64864864864864868</v>
      </c>
      <c r="V95" s="43">
        <f t="shared" si="10"/>
        <v>0.35135135135135132</v>
      </c>
      <c r="W95" s="98">
        <f t="shared" si="11"/>
        <v>5.4467567567567574</v>
      </c>
      <c r="X95" s="99">
        <f t="shared" si="8"/>
        <v>1.6548648648648649</v>
      </c>
      <c r="Y95" s="100">
        <f t="shared" si="9"/>
        <v>3.791891891891892</v>
      </c>
    </row>
    <row r="96" spans="1:25" ht="30" x14ac:dyDescent="0.25">
      <c r="A96" s="25">
        <v>702455</v>
      </c>
      <c r="B96" s="5" t="s">
        <v>177</v>
      </c>
      <c r="C96" s="11" t="s">
        <v>79</v>
      </c>
      <c r="D96" s="8"/>
      <c r="E96" s="87">
        <v>4.46</v>
      </c>
      <c r="F96" s="72">
        <v>1.62</v>
      </c>
      <c r="G96" s="72">
        <v>2.84</v>
      </c>
      <c r="H96" s="23">
        <v>812</v>
      </c>
      <c r="I96" s="23">
        <v>2507</v>
      </c>
      <c r="J96" s="23">
        <v>570</v>
      </c>
      <c r="K96" s="25">
        <v>703025</v>
      </c>
      <c r="L96" s="5" t="s">
        <v>177</v>
      </c>
      <c r="M96" s="11" t="s">
        <v>173</v>
      </c>
      <c r="N96" s="4"/>
      <c r="O96" s="93">
        <v>5.58</v>
      </c>
      <c r="P96" s="72">
        <v>1.89</v>
      </c>
      <c r="Q96" s="72">
        <v>3.69</v>
      </c>
      <c r="R96" s="23">
        <v>3228</v>
      </c>
      <c r="S96" s="23">
        <v>5779</v>
      </c>
      <c r="T96" s="23">
        <v>2184</v>
      </c>
      <c r="U96" s="43">
        <f t="shared" si="12"/>
        <v>0.25789124668435015</v>
      </c>
      <c r="V96" s="43">
        <f t="shared" si="10"/>
        <v>0.74210875331564985</v>
      </c>
      <c r="W96" s="98">
        <f t="shared" si="11"/>
        <v>5.2911618037135284</v>
      </c>
      <c r="X96" s="99">
        <f t="shared" si="8"/>
        <v>1.8203693633952254</v>
      </c>
      <c r="Y96" s="100">
        <f t="shared" si="9"/>
        <v>3.4707924403183026</v>
      </c>
    </row>
    <row r="97" spans="1:25" ht="45" x14ac:dyDescent="0.25">
      <c r="A97" s="25">
        <v>702460</v>
      </c>
      <c r="B97" s="5" t="s">
        <v>177</v>
      </c>
      <c r="C97" s="11" t="s">
        <v>80</v>
      </c>
      <c r="D97" s="8"/>
      <c r="E97" s="87">
        <v>6.08</v>
      </c>
      <c r="F97" s="72">
        <v>1.9</v>
      </c>
      <c r="G97" s="72">
        <v>4.18</v>
      </c>
      <c r="H97" s="23">
        <v>3</v>
      </c>
      <c r="I97" s="60"/>
      <c r="J97" s="60"/>
      <c r="K97" s="25">
        <v>703030</v>
      </c>
      <c r="L97" s="5" t="s">
        <v>177</v>
      </c>
      <c r="M97" s="11" t="s">
        <v>174</v>
      </c>
      <c r="N97" s="4"/>
      <c r="O97" s="93">
        <v>7.66</v>
      </c>
      <c r="P97" s="72">
        <v>2.23</v>
      </c>
      <c r="Q97" s="72">
        <v>5.43</v>
      </c>
      <c r="R97" s="23">
        <v>1</v>
      </c>
      <c r="S97" s="23">
        <v>2</v>
      </c>
      <c r="T97" s="23">
        <v>9</v>
      </c>
      <c r="U97" s="43">
        <f t="shared" si="12"/>
        <v>0.2</v>
      </c>
      <c r="V97" s="43">
        <f t="shared" si="10"/>
        <v>0.8</v>
      </c>
      <c r="W97" s="98">
        <f t="shared" si="11"/>
        <v>7.3440000000000012</v>
      </c>
      <c r="X97" s="99">
        <f t="shared" si="8"/>
        <v>2.1640000000000001</v>
      </c>
      <c r="Y97" s="100">
        <f t="shared" si="9"/>
        <v>5.1800000000000006</v>
      </c>
    </row>
    <row r="98" spans="1:25" ht="60" x14ac:dyDescent="0.25">
      <c r="A98" s="25">
        <v>702465</v>
      </c>
      <c r="B98" s="5" t="s">
        <v>177</v>
      </c>
      <c r="C98" s="11" t="s">
        <v>81</v>
      </c>
      <c r="D98" s="8"/>
      <c r="E98" s="87">
        <v>6.4899999999999993</v>
      </c>
      <c r="F98" s="72">
        <v>1.89</v>
      </c>
      <c r="G98" s="72">
        <v>4.5999999999999996</v>
      </c>
      <c r="H98" s="23">
        <v>921</v>
      </c>
      <c r="I98" s="23">
        <v>2106</v>
      </c>
      <c r="J98" s="23">
        <v>398</v>
      </c>
      <c r="K98" s="25">
        <v>703035</v>
      </c>
      <c r="L98" s="5" t="s">
        <v>177</v>
      </c>
      <c r="M98" s="11" t="s">
        <v>175</v>
      </c>
      <c r="N98" s="4"/>
      <c r="O98" s="93">
        <v>8.4</v>
      </c>
      <c r="P98" s="72">
        <v>2.4</v>
      </c>
      <c r="Q98" s="72">
        <v>6</v>
      </c>
      <c r="R98" s="23">
        <v>1598</v>
      </c>
      <c r="S98" s="23">
        <v>2554</v>
      </c>
      <c r="T98" s="23">
        <v>696</v>
      </c>
      <c r="U98" s="43">
        <f t="shared" si="12"/>
        <v>0.41399734074700834</v>
      </c>
      <c r="V98" s="43">
        <f t="shared" si="10"/>
        <v>0.58600265925299166</v>
      </c>
      <c r="W98" s="98">
        <f t="shared" si="11"/>
        <v>7.6092650791732144</v>
      </c>
      <c r="X98" s="99">
        <f t="shared" si="8"/>
        <v>2.1888613562190256</v>
      </c>
      <c r="Y98" s="100">
        <f t="shared" si="9"/>
        <v>5.4204037229541884</v>
      </c>
    </row>
    <row r="99" spans="1:25" ht="33" x14ac:dyDescent="0.25">
      <c r="A99" s="61"/>
      <c r="B99" s="51"/>
      <c r="C99" s="52"/>
      <c r="D99" s="62"/>
      <c r="E99" s="88"/>
      <c r="F99" s="77"/>
      <c r="G99" s="77"/>
      <c r="H99" s="63"/>
      <c r="I99" s="55"/>
      <c r="J99" s="23"/>
      <c r="K99" s="25">
        <v>703040</v>
      </c>
      <c r="L99" s="5" t="s">
        <v>191</v>
      </c>
      <c r="M99" s="19" t="s">
        <v>231</v>
      </c>
      <c r="N99" s="8"/>
      <c r="O99" s="93">
        <v>8</v>
      </c>
      <c r="P99" s="72">
        <v>3</v>
      </c>
      <c r="Q99" s="72">
        <v>5</v>
      </c>
      <c r="R99" s="56"/>
      <c r="S99" s="57"/>
      <c r="T99" s="23">
        <v>461</v>
      </c>
      <c r="U99" s="43">
        <f t="shared" si="12"/>
        <v>0</v>
      </c>
      <c r="V99" s="43">
        <f t="shared" si="10"/>
        <v>1</v>
      </c>
      <c r="W99" s="101">
        <f t="shared" si="11"/>
        <v>8</v>
      </c>
      <c r="X99" s="99">
        <f t="shared" ref="X99:X105" si="13">(U99*F99)+(V99*P99)</f>
        <v>3</v>
      </c>
      <c r="Y99" s="100">
        <f t="shared" ref="Y99:Y105" si="14">(U99*G99)+(V99*Q99)</f>
        <v>5</v>
      </c>
    </row>
    <row r="100" spans="1:25" ht="49.5" x14ac:dyDescent="0.25">
      <c r="A100" s="61"/>
      <c r="B100" s="51"/>
      <c r="C100" s="52"/>
      <c r="D100" s="62"/>
      <c r="E100" s="88"/>
      <c r="F100" s="77"/>
      <c r="G100" s="77"/>
      <c r="H100" s="63"/>
      <c r="I100" s="55"/>
      <c r="J100" s="23"/>
      <c r="K100" s="25">
        <v>703042</v>
      </c>
      <c r="L100" s="5" t="s">
        <v>191</v>
      </c>
      <c r="M100" s="19" t="s">
        <v>232</v>
      </c>
      <c r="N100" s="8"/>
      <c r="O100" s="93">
        <v>9</v>
      </c>
      <c r="P100" s="72">
        <v>3.5</v>
      </c>
      <c r="Q100" s="72">
        <v>5.5</v>
      </c>
      <c r="R100" s="56"/>
      <c r="S100" s="57"/>
      <c r="T100" s="23">
        <v>1</v>
      </c>
      <c r="U100" s="43">
        <f t="shared" si="12"/>
        <v>0</v>
      </c>
      <c r="V100" s="43">
        <f t="shared" si="10"/>
        <v>1</v>
      </c>
      <c r="W100" s="101">
        <f t="shared" si="11"/>
        <v>9</v>
      </c>
      <c r="X100" s="99">
        <f t="shared" si="13"/>
        <v>3.5</v>
      </c>
      <c r="Y100" s="100">
        <f t="shared" si="14"/>
        <v>5.5</v>
      </c>
    </row>
    <row r="101" spans="1:25" ht="49.5" x14ac:dyDescent="0.25">
      <c r="A101" s="61"/>
      <c r="B101" s="51"/>
      <c r="C101" s="52"/>
      <c r="D101" s="62"/>
      <c r="E101" s="88"/>
      <c r="F101" s="77"/>
      <c r="G101" s="77"/>
      <c r="H101" s="63"/>
      <c r="I101" s="67"/>
      <c r="J101" s="23"/>
      <c r="K101" s="28">
        <v>703044</v>
      </c>
      <c r="L101" s="16" t="s">
        <v>191</v>
      </c>
      <c r="M101" s="20" t="s">
        <v>233</v>
      </c>
      <c r="N101" s="17"/>
      <c r="O101" s="93">
        <v>11</v>
      </c>
      <c r="P101" s="72">
        <v>4</v>
      </c>
      <c r="Q101" s="74">
        <v>7</v>
      </c>
      <c r="R101" s="56"/>
      <c r="S101" s="57"/>
      <c r="T101" s="23">
        <v>36</v>
      </c>
      <c r="U101" s="43">
        <f t="shared" si="12"/>
        <v>0</v>
      </c>
      <c r="V101" s="43">
        <f t="shared" si="10"/>
        <v>1</v>
      </c>
      <c r="W101" s="101">
        <f t="shared" si="11"/>
        <v>11</v>
      </c>
      <c r="X101" s="99">
        <f t="shared" si="13"/>
        <v>4</v>
      </c>
      <c r="Y101" s="100">
        <f t="shared" si="14"/>
        <v>7</v>
      </c>
    </row>
    <row r="102" spans="1:25" ht="29.25" x14ac:dyDescent="0.25">
      <c r="A102" s="61"/>
      <c r="B102" s="51"/>
      <c r="C102" s="52"/>
      <c r="D102" s="62"/>
      <c r="E102" s="88"/>
      <c r="F102" s="77"/>
      <c r="G102" s="77"/>
      <c r="H102" s="63"/>
      <c r="I102" s="55"/>
      <c r="J102" s="23"/>
      <c r="K102" s="25">
        <v>703060</v>
      </c>
      <c r="L102" s="5" t="s">
        <v>202</v>
      </c>
      <c r="M102" s="19" t="s">
        <v>230</v>
      </c>
      <c r="N102" s="8"/>
      <c r="O102" s="93" t="s">
        <v>235</v>
      </c>
      <c r="P102" s="72">
        <v>0</v>
      </c>
      <c r="Q102" s="72">
        <v>0</v>
      </c>
      <c r="R102" s="23">
        <v>207</v>
      </c>
      <c r="S102" s="23">
        <v>183</v>
      </c>
      <c r="T102" s="23">
        <v>47</v>
      </c>
      <c r="U102" s="43">
        <f t="shared" si="12"/>
        <v>0</v>
      </c>
      <c r="V102" s="43">
        <f t="shared" si="10"/>
        <v>1</v>
      </c>
      <c r="W102" s="98">
        <f t="shared" si="11"/>
        <v>0</v>
      </c>
      <c r="X102" s="99">
        <f t="shared" si="13"/>
        <v>0</v>
      </c>
      <c r="Y102" s="100">
        <f t="shared" si="14"/>
        <v>0</v>
      </c>
    </row>
    <row r="103" spans="1:25" ht="30" x14ac:dyDescent="0.4">
      <c r="A103" s="25">
        <v>702470</v>
      </c>
      <c r="B103" s="5" t="s">
        <v>177</v>
      </c>
      <c r="C103" s="11" t="s">
        <v>82</v>
      </c>
      <c r="D103" s="8"/>
      <c r="E103" s="87">
        <v>1.7200000000000002</v>
      </c>
      <c r="F103" s="72">
        <v>0.8</v>
      </c>
      <c r="G103" s="72">
        <v>0.92</v>
      </c>
      <c r="H103" s="23">
        <v>498</v>
      </c>
      <c r="I103" s="23">
        <v>1360</v>
      </c>
      <c r="J103" s="23">
        <v>325</v>
      </c>
      <c r="K103" s="29"/>
      <c r="L103" s="1"/>
      <c r="M103" s="7"/>
      <c r="N103" s="1"/>
      <c r="O103" s="93"/>
      <c r="P103" s="72"/>
      <c r="Q103" s="75"/>
      <c r="R103" s="9"/>
      <c r="S103" s="31"/>
      <c r="T103" s="23"/>
      <c r="U103" s="43">
        <f t="shared" si="12"/>
        <v>1</v>
      </c>
      <c r="V103" s="43">
        <f t="shared" si="10"/>
        <v>0</v>
      </c>
      <c r="W103" s="98">
        <f t="shared" si="11"/>
        <v>1.7200000000000002</v>
      </c>
      <c r="X103" s="99">
        <f t="shared" si="13"/>
        <v>0.8</v>
      </c>
      <c r="Y103" s="100">
        <f t="shared" si="14"/>
        <v>0.92</v>
      </c>
    </row>
    <row r="104" spans="1:25" ht="30" x14ac:dyDescent="0.4">
      <c r="A104" s="25">
        <v>702475</v>
      </c>
      <c r="B104" s="5" t="s">
        <v>177</v>
      </c>
      <c r="C104" s="11" t="s">
        <v>83</v>
      </c>
      <c r="D104" s="8"/>
      <c r="E104" s="87">
        <v>1.7200000000000002</v>
      </c>
      <c r="F104" s="72">
        <v>0.8</v>
      </c>
      <c r="G104" s="72">
        <v>0.92</v>
      </c>
      <c r="H104" s="23">
        <v>30674</v>
      </c>
      <c r="I104" s="23">
        <v>54301</v>
      </c>
      <c r="J104" s="23">
        <v>19917</v>
      </c>
      <c r="K104" s="29"/>
      <c r="L104" s="1"/>
      <c r="M104" s="7"/>
      <c r="N104" s="1"/>
      <c r="O104" s="93"/>
      <c r="P104" s="72"/>
      <c r="Q104" s="75"/>
      <c r="R104" s="1"/>
      <c r="S104" s="32"/>
      <c r="T104" s="23"/>
      <c r="U104" s="43">
        <f t="shared" si="12"/>
        <v>1</v>
      </c>
      <c r="V104" s="43">
        <f t="shared" si="10"/>
        <v>0</v>
      </c>
      <c r="W104" s="98">
        <f t="shared" si="11"/>
        <v>1.7200000000000002</v>
      </c>
      <c r="X104" s="99">
        <f t="shared" si="13"/>
        <v>0.8</v>
      </c>
      <c r="Y104" s="100">
        <f t="shared" si="14"/>
        <v>0.92</v>
      </c>
    </row>
    <row r="105" spans="1:25" ht="30" x14ac:dyDescent="0.4">
      <c r="A105" s="25">
        <v>702480</v>
      </c>
      <c r="B105" s="5" t="s">
        <v>177</v>
      </c>
      <c r="C105" s="11" t="s">
        <v>84</v>
      </c>
      <c r="D105" s="8"/>
      <c r="E105" s="87">
        <v>2.79</v>
      </c>
      <c r="F105" s="72">
        <v>0.78</v>
      </c>
      <c r="G105" s="72">
        <v>2.0099999999999998</v>
      </c>
      <c r="H105" s="23">
        <v>49</v>
      </c>
      <c r="I105" s="23">
        <v>233</v>
      </c>
      <c r="J105" s="23">
        <v>3</v>
      </c>
      <c r="K105" s="29"/>
      <c r="L105" s="1"/>
      <c r="M105" s="7"/>
      <c r="N105" s="1"/>
      <c r="O105" s="93"/>
      <c r="P105" s="72"/>
      <c r="Q105" s="75"/>
      <c r="R105" s="9"/>
      <c r="S105" s="31"/>
      <c r="T105" s="23"/>
      <c r="U105" s="43">
        <f t="shared" ref="U105:U136" si="15">(H105+I105+J105)/(H105+I105+R105+S105+J105+T105)</f>
        <v>1</v>
      </c>
      <c r="V105" s="43">
        <f t="shared" si="10"/>
        <v>0</v>
      </c>
      <c r="W105" s="98">
        <f t="shared" si="11"/>
        <v>2.79</v>
      </c>
      <c r="X105" s="99">
        <f t="shared" si="13"/>
        <v>0.78</v>
      </c>
      <c r="Y105" s="100">
        <f t="shared" si="14"/>
        <v>2.0099999999999998</v>
      </c>
    </row>
    <row r="106" spans="1:25" ht="33.75" customHeight="1" x14ac:dyDescent="0.4">
      <c r="A106" s="25">
        <v>702485</v>
      </c>
      <c r="B106" s="5" t="s">
        <v>191</v>
      </c>
      <c r="C106" s="11" t="s">
        <v>183</v>
      </c>
      <c r="D106" s="8" t="s">
        <v>192</v>
      </c>
      <c r="E106" s="87">
        <v>68</v>
      </c>
      <c r="F106" s="72">
        <v>27</v>
      </c>
      <c r="G106" s="72">
        <v>41</v>
      </c>
      <c r="H106" s="56"/>
      <c r="I106" s="68"/>
      <c r="J106" s="23">
        <v>6013</v>
      </c>
      <c r="K106" s="29"/>
      <c r="L106" s="1"/>
      <c r="M106" s="7"/>
      <c r="N106" s="1"/>
      <c r="O106" s="93"/>
      <c r="P106" s="72"/>
      <c r="Q106" s="75"/>
      <c r="R106" s="9"/>
      <c r="S106" s="31"/>
      <c r="T106" s="23"/>
      <c r="U106" s="43">
        <f t="shared" ref="U106:U107" si="16">(H106+I106+J106)/(H106+I106+R106+S106+J106+T106)</f>
        <v>1</v>
      </c>
      <c r="V106" s="43">
        <f t="shared" si="10"/>
        <v>0</v>
      </c>
      <c r="W106" s="98">
        <f t="shared" ref="W106:W107" si="17">X106+Y106</f>
        <v>68</v>
      </c>
      <c r="X106" s="99">
        <f t="shared" ref="X106:X107" si="18">(U106*F106)+(V106*P106)</f>
        <v>27</v>
      </c>
      <c r="Y106" s="100">
        <f t="shared" ref="Y106:Y107" si="19">(U106*G106)+(V106*Q106)</f>
        <v>41</v>
      </c>
    </row>
    <row r="107" spans="1:25" ht="45" x14ac:dyDescent="0.4">
      <c r="A107" s="25">
        <v>702490</v>
      </c>
      <c r="B107" s="5" t="s">
        <v>191</v>
      </c>
      <c r="C107" s="11" t="s">
        <v>184</v>
      </c>
      <c r="D107" s="8"/>
      <c r="E107" s="87">
        <v>40</v>
      </c>
      <c r="F107" s="72">
        <v>15</v>
      </c>
      <c r="G107" s="72">
        <v>25</v>
      </c>
      <c r="H107" s="56"/>
      <c r="I107" s="68"/>
      <c r="J107" s="23">
        <v>14</v>
      </c>
      <c r="K107" s="29"/>
      <c r="L107" s="1"/>
      <c r="M107" s="7"/>
      <c r="N107" s="1"/>
      <c r="O107" s="93"/>
      <c r="P107" s="72"/>
      <c r="Q107" s="75"/>
      <c r="R107" s="9"/>
      <c r="S107" s="31"/>
      <c r="T107" s="23"/>
      <c r="U107" s="43">
        <f t="shared" si="16"/>
        <v>1</v>
      </c>
      <c r="V107" s="43">
        <f t="shared" si="10"/>
        <v>0</v>
      </c>
      <c r="W107" s="98">
        <f t="shared" si="17"/>
        <v>40</v>
      </c>
      <c r="X107" s="99">
        <f t="shared" si="18"/>
        <v>15</v>
      </c>
      <c r="Y107" s="100">
        <f t="shared" si="19"/>
        <v>25</v>
      </c>
    </row>
    <row r="108" spans="1:25" ht="30" x14ac:dyDescent="0.4">
      <c r="A108" s="25">
        <v>702495</v>
      </c>
      <c r="B108" s="5" t="s">
        <v>177</v>
      </c>
      <c r="C108" s="11" t="s">
        <v>85</v>
      </c>
      <c r="D108" s="8"/>
      <c r="E108" s="87">
        <v>11.97</v>
      </c>
      <c r="F108" s="72">
        <v>4.8600000000000003</v>
      </c>
      <c r="G108" s="72">
        <v>7.11</v>
      </c>
      <c r="H108" s="23">
        <v>866</v>
      </c>
      <c r="I108" s="23">
        <v>1339</v>
      </c>
      <c r="J108" s="23">
        <v>369</v>
      </c>
      <c r="K108" s="29"/>
      <c r="L108" s="1"/>
      <c r="M108" s="7"/>
      <c r="N108" s="1"/>
      <c r="O108" s="93"/>
      <c r="P108" s="72"/>
      <c r="Q108" s="75"/>
      <c r="R108" s="9"/>
      <c r="S108" s="31"/>
      <c r="T108" s="23"/>
      <c r="U108" s="43">
        <f t="shared" ref="U108:U121" si="20">(H108+I108+J108)/(H108+I108+R108+S108+J108+T108)</f>
        <v>1</v>
      </c>
      <c r="V108" s="43">
        <f t="shared" si="10"/>
        <v>0</v>
      </c>
      <c r="W108" s="98">
        <f t="shared" si="11"/>
        <v>11.97</v>
      </c>
      <c r="X108" s="99">
        <f t="shared" ref="X108:X121" si="21">(U108*F108)+(V108*P108)</f>
        <v>4.8600000000000003</v>
      </c>
      <c r="Y108" s="100">
        <f t="shared" ref="Y108:Y121" si="22">(U108*G108)+(V108*Q108)</f>
        <v>7.11</v>
      </c>
    </row>
    <row r="109" spans="1:25" ht="30" x14ac:dyDescent="0.4">
      <c r="A109" s="25">
        <v>702500</v>
      </c>
      <c r="B109" s="5" t="s">
        <v>177</v>
      </c>
      <c r="C109" s="11" t="s">
        <v>86</v>
      </c>
      <c r="D109" s="8"/>
      <c r="E109" s="87">
        <v>12.67</v>
      </c>
      <c r="F109" s="72">
        <v>5.14</v>
      </c>
      <c r="G109" s="72">
        <v>7.53</v>
      </c>
      <c r="H109" s="23">
        <v>836</v>
      </c>
      <c r="I109" s="23">
        <v>1533</v>
      </c>
      <c r="J109" s="23">
        <v>405</v>
      </c>
      <c r="K109" s="29"/>
      <c r="L109" s="1"/>
      <c r="M109" s="7"/>
      <c r="N109" s="1"/>
      <c r="O109" s="93"/>
      <c r="P109" s="72"/>
      <c r="Q109" s="75"/>
      <c r="R109" s="9"/>
      <c r="S109" s="31"/>
      <c r="T109" s="23"/>
      <c r="U109" s="43">
        <f t="shared" si="20"/>
        <v>1</v>
      </c>
      <c r="V109" s="43">
        <f t="shared" si="10"/>
        <v>0</v>
      </c>
      <c r="W109" s="98">
        <f t="shared" si="11"/>
        <v>12.67</v>
      </c>
      <c r="X109" s="99">
        <f t="shared" si="21"/>
        <v>5.14</v>
      </c>
      <c r="Y109" s="100">
        <f t="shared" si="22"/>
        <v>7.53</v>
      </c>
    </row>
    <row r="110" spans="1:25" ht="30" x14ac:dyDescent="0.4">
      <c r="A110" s="25">
        <v>702505</v>
      </c>
      <c r="B110" s="5" t="s">
        <v>177</v>
      </c>
      <c r="C110" s="11" t="s">
        <v>87</v>
      </c>
      <c r="D110" s="8"/>
      <c r="E110" s="87">
        <v>11.97</v>
      </c>
      <c r="F110" s="72">
        <v>4.8600000000000003</v>
      </c>
      <c r="G110" s="72">
        <v>7.11</v>
      </c>
      <c r="H110" s="23">
        <v>80</v>
      </c>
      <c r="I110" s="23">
        <v>147</v>
      </c>
      <c r="J110" s="23">
        <v>35</v>
      </c>
      <c r="K110" s="29"/>
      <c r="L110" s="1"/>
      <c r="M110" s="7"/>
      <c r="N110" s="1"/>
      <c r="O110" s="93"/>
      <c r="P110" s="72"/>
      <c r="Q110" s="75"/>
      <c r="R110" s="9"/>
      <c r="S110" s="31"/>
      <c r="T110" s="23"/>
      <c r="U110" s="43">
        <f t="shared" si="20"/>
        <v>1</v>
      </c>
      <c r="V110" s="43">
        <f t="shared" si="10"/>
        <v>0</v>
      </c>
      <c r="W110" s="98">
        <f t="shared" si="11"/>
        <v>11.97</v>
      </c>
      <c r="X110" s="99">
        <f t="shared" si="21"/>
        <v>4.8600000000000003</v>
      </c>
      <c r="Y110" s="100">
        <f t="shared" si="22"/>
        <v>7.11</v>
      </c>
    </row>
    <row r="111" spans="1:25" ht="30" x14ac:dyDescent="0.4">
      <c r="A111" s="25">
        <v>702510</v>
      </c>
      <c r="B111" s="5" t="s">
        <v>177</v>
      </c>
      <c r="C111" s="11" t="s">
        <v>88</v>
      </c>
      <c r="D111" s="8"/>
      <c r="E111" s="87">
        <v>11.55</v>
      </c>
      <c r="F111" s="72">
        <v>4.6900000000000004</v>
      </c>
      <c r="G111" s="72">
        <v>6.86</v>
      </c>
      <c r="H111" s="23">
        <v>1185</v>
      </c>
      <c r="I111" s="23">
        <v>1935</v>
      </c>
      <c r="J111" s="23">
        <v>799</v>
      </c>
      <c r="K111" s="29"/>
      <c r="L111" s="1"/>
      <c r="M111" s="7"/>
      <c r="N111" s="1"/>
      <c r="O111" s="93"/>
      <c r="P111" s="72"/>
      <c r="Q111" s="75"/>
      <c r="R111" s="9"/>
      <c r="S111" s="31"/>
      <c r="T111" s="23"/>
      <c r="U111" s="43">
        <f t="shared" si="20"/>
        <v>1</v>
      </c>
      <c r="V111" s="43">
        <f t="shared" si="10"/>
        <v>0</v>
      </c>
      <c r="W111" s="98">
        <f t="shared" si="11"/>
        <v>11.55</v>
      </c>
      <c r="X111" s="99">
        <f t="shared" si="21"/>
        <v>4.6900000000000004</v>
      </c>
      <c r="Y111" s="100">
        <f t="shared" si="22"/>
        <v>6.86</v>
      </c>
    </row>
    <row r="112" spans="1:25" ht="21" x14ac:dyDescent="0.4">
      <c r="A112" s="25">
        <v>702515</v>
      </c>
      <c r="B112" s="5" t="s">
        <v>177</v>
      </c>
      <c r="C112" s="11" t="s">
        <v>89</v>
      </c>
      <c r="D112" s="8"/>
      <c r="E112" s="87">
        <v>10.25</v>
      </c>
      <c r="F112" s="72">
        <v>3.72</v>
      </c>
      <c r="G112" s="72">
        <v>6.53</v>
      </c>
      <c r="H112" s="23">
        <v>946</v>
      </c>
      <c r="I112" s="23">
        <v>1123</v>
      </c>
      <c r="J112" s="23">
        <v>399</v>
      </c>
      <c r="K112" s="29"/>
      <c r="L112" s="1"/>
      <c r="M112" s="7"/>
      <c r="N112" s="1"/>
      <c r="O112" s="93"/>
      <c r="P112" s="72"/>
      <c r="Q112" s="75"/>
      <c r="R112" s="9"/>
      <c r="S112" s="31"/>
      <c r="T112" s="23"/>
      <c r="U112" s="43">
        <f t="shared" si="20"/>
        <v>1</v>
      </c>
      <c r="V112" s="43">
        <f t="shared" si="10"/>
        <v>0</v>
      </c>
      <c r="W112" s="98">
        <f t="shared" si="11"/>
        <v>10.25</v>
      </c>
      <c r="X112" s="99">
        <f t="shared" si="21"/>
        <v>3.72</v>
      </c>
      <c r="Y112" s="100">
        <f t="shared" si="22"/>
        <v>6.53</v>
      </c>
    </row>
    <row r="113" spans="1:25" ht="21" x14ac:dyDescent="0.4">
      <c r="A113" s="25">
        <v>702520</v>
      </c>
      <c r="B113" s="5" t="s">
        <v>177</v>
      </c>
      <c r="C113" s="11" t="s">
        <v>90</v>
      </c>
      <c r="D113" s="8"/>
      <c r="E113" s="87">
        <v>9.84</v>
      </c>
      <c r="F113" s="72">
        <v>3.57</v>
      </c>
      <c r="G113" s="72">
        <v>6.27</v>
      </c>
      <c r="H113" s="23">
        <v>1526</v>
      </c>
      <c r="I113" s="23">
        <v>2065</v>
      </c>
      <c r="J113" s="23">
        <v>621</v>
      </c>
      <c r="K113" s="29"/>
      <c r="L113" s="1"/>
      <c r="M113" s="7"/>
      <c r="N113" s="1"/>
      <c r="O113" s="93"/>
      <c r="P113" s="72"/>
      <c r="Q113" s="75"/>
      <c r="R113" s="9"/>
      <c r="S113" s="31"/>
      <c r="T113" s="23"/>
      <c r="U113" s="43">
        <f t="shared" si="20"/>
        <v>1</v>
      </c>
      <c r="V113" s="43">
        <f t="shared" si="10"/>
        <v>0</v>
      </c>
      <c r="W113" s="98">
        <f t="shared" si="11"/>
        <v>9.84</v>
      </c>
      <c r="X113" s="99">
        <f t="shared" si="21"/>
        <v>3.57</v>
      </c>
      <c r="Y113" s="100">
        <f t="shared" si="22"/>
        <v>6.27</v>
      </c>
    </row>
    <row r="114" spans="1:25" ht="30" x14ac:dyDescent="0.4">
      <c r="A114" s="25">
        <v>702525</v>
      </c>
      <c r="B114" s="5" t="s">
        <v>177</v>
      </c>
      <c r="C114" s="11" t="s">
        <v>91</v>
      </c>
      <c r="D114" s="8"/>
      <c r="E114" s="87">
        <v>9.84</v>
      </c>
      <c r="F114" s="72">
        <v>3.57</v>
      </c>
      <c r="G114" s="72">
        <v>6.27</v>
      </c>
      <c r="H114" s="23">
        <v>10</v>
      </c>
      <c r="I114" s="23">
        <v>55</v>
      </c>
      <c r="J114" s="23">
        <v>4</v>
      </c>
      <c r="K114" s="29"/>
      <c r="L114" s="1"/>
      <c r="M114" s="7"/>
      <c r="N114" s="1"/>
      <c r="O114" s="93"/>
      <c r="P114" s="72"/>
      <c r="Q114" s="75"/>
      <c r="R114" s="9"/>
      <c r="S114" s="31"/>
      <c r="T114" s="23"/>
      <c r="U114" s="43">
        <f t="shared" si="20"/>
        <v>1</v>
      </c>
      <c r="V114" s="43">
        <f t="shared" si="10"/>
        <v>0</v>
      </c>
      <c r="W114" s="98">
        <f t="shared" si="11"/>
        <v>9.84</v>
      </c>
      <c r="X114" s="99">
        <f t="shared" si="21"/>
        <v>3.57</v>
      </c>
      <c r="Y114" s="100">
        <f t="shared" si="22"/>
        <v>6.27</v>
      </c>
    </row>
    <row r="115" spans="1:25" ht="45" x14ac:dyDescent="0.4">
      <c r="A115" s="25">
        <v>702530</v>
      </c>
      <c r="B115" s="5" t="s">
        <v>177</v>
      </c>
      <c r="C115" s="11" t="s">
        <v>92</v>
      </c>
      <c r="D115" s="8"/>
      <c r="E115" s="87">
        <v>9.84</v>
      </c>
      <c r="F115" s="72">
        <v>3.57</v>
      </c>
      <c r="G115" s="72">
        <v>6.27</v>
      </c>
      <c r="H115" s="23">
        <v>56</v>
      </c>
      <c r="I115" s="23">
        <v>119</v>
      </c>
      <c r="J115" s="23">
        <v>51</v>
      </c>
      <c r="K115" s="29"/>
      <c r="L115" s="1"/>
      <c r="M115" s="7"/>
      <c r="N115" s="1"/>
      <c r="O115" s="93"/>
      <c r="P115" s="72"/>
      <c r="Q115" s="75"/>
      <c r="R115" s="9"/>
      <c r="S115" s="31"/>
      <c r="T115" s="23"/>
      <c r="U115" s="43">
        <f t="shared" si="20"/>
        <v>1</v>
      </c>
      <c r="V115" s="43">
        <f t="shared" si="10"/>
        <v>0</v>
      </c>
      <c r="W115" s="98">
        <f t="shared" si="11"/>
        <v>9.84</v>
      </c>
      <c r="X115" s="99">
        <f t="shared" si="21"/>
        <v>3.57</v>
      </c>
      <c r="Y115" s="100">
        <f t="shared" si="22"/>
        <v>6.27</v>
      </c>
    </row>
    <row r="116" spans="1:25" ht="30" x14ac:dyDescent="0.4">
      <c r="A116" s="25">
        <v>702535</v>
      </c>
      <c r="B116" s="5" t="s">
        <v>177</v>
      </c>
      <c r="C116" s="11" t="s">
        <v>93</v>
      </c>
      <c r="D116" s="8"/>
      <c r="E116" s="87">
        <v>9.84</v>
      </c>
      <c r="F116" s="72">
        <v>3.57</v>
      </c>
      <c r="G116" s="72">
        <v>6.27</v>
      </c>
      <c r="H116" s="23">
        <v>428</v>
      </c>
      <c r="I116" s="23">
        <v>836</v>
      </c>
      <c r="J116" s="23">
        <v>204</v>
      </c>
      <c r="K116" s="29"/>
      <c r="L116" s="1"/>
      <c r="M116" s="7"/>
      <c r="N116" s="1"/>
      <c r="O116" s="93"/>
      <c r="P116" s="72"/>
      <c r="Q116" s="75"/>
      <c r="R116" s="9"/>
      <c r="S116" s="31"/>
      <c r="T116" s="23"/>
      <c r="U116" s="43">
        <f t="shared" si="20"/>
        <v>1</v>
      </c>
      <c r="V116" s="43">
        <f t="shared" si="10"/>
        <v>0</v>
      </c>
      <c r="W116" s="98">
        <f t="shared" si="11"/>
        <v>9.84</v>
      </c>
      <c r="X116" s="99">
        <f t="shared" si="21"/>
        <v>3.57</v>
      </c>
      <c r="Y116" s="100">
        <f t="shared" si="22"/>
        <v>6.27</v>
      </c>
    </row>
    <row r="117" spans="1:25" ht="60" x14ac:dyDescent="0.4">
      <c r="A117" s="25">
        <v>702540</v>
      </c>
      <c r="B117" s="5" t="s">
        <v>177</v>
      </c>
      <c r="C117" s="11" t="s">
        <v>207</v>
      </c>
      <c r="D117" s="8"/>
      <c r="E117" s="87">
        <v>5.0599999999999996</v>
      </c>
      <c r="F117" s="72">
        <v>1.97</v>
      </c>
      <c r="G117" s="72">
        <v>3.09</v>
      </c>
      <c r="H117" s="23">
        <v>3389</v>
      </c>
      <c r="I117" s="23">
        <v>15407</v>
      </c>
      <c r="J117" s="23">
        <v>6289</v>
      </c>
      <c r="K117" s="29"/>
      <c r="L117" s="1"/>
      <c r="M117" s="7"/>
      <c r="N117" s="1"/>
      <c r="O117" s="93"/>
      <c r="P117" s="72"/>
      <c r="Q117" s="75"/>
      <c r="R117" s="9"/>
      <c r="S117" s="31"/>
      <c r="T117" s="23"/>
      <c r="U117" s="43">
        <f t="shared" si="20"/>
        <v>1</v>
      </c>
      <c r="V117" s="43">
        <f t="shared" si="10"/>
        <v>0</v>
      </c>
      <c r="W117" s="98">
        <f t="shared" si="11"/>
        <v>5.0599999999999996</v>
      </c>
      <c r="X117" s="99">
        <f t="shared" si="21"/>
        <v>1.97</v>
      </c>
      <c r="Y117" s="100">
        <f t="shared" si="22"/>
        <v>3.09</v>
      </c>
    </row>
    <row r="118" spans="1:25" ht="45" x14ac:dyDescent="0.4">
      <c r="A118" s="25">
        <v>702545</v>
      </c>
      <c r="B118" s="5" t="s">
        <v>177</v>
      </c>
      <c r="C118" s="11" t="s">
        <v>208</v>
      </c>
      <c r="D118" s="8"/>
      <c r="E118" s="87">
        <v>6.2899999999999991</v>
      </c>
      <c r="F118" s="72">
        <v>2.2799999999999998</v>
      </c>
      <c r="G118" s="72">
        <v>4.01</v>
      </c>
      <c r="H118" s="23">
        <v>3</v>
      </c>
      <c r="I118" s="23">
        <v>30</v>
      </c>
      <c r="J118" s="23">
        <v>3</v>
      </c>
      <c r="K118" s="29"/>
      <c r="L118" s="1"/>
      <c r="M118" s="7"/>
      <c r="N118" s="1"/>
      <c r="O118" s="93"/>
      <c r="P118" s="72"/>
      <c r="Q118" s="75"/>
      <c r="R118" s="9"/>
      <c r="S118" s="31"/>
      <c r="T118" s="23"/>
      <c r="U118" s="43">
        <f t="shared" si="20"/>
        <v>1</v>
      </c>
      <c r="V118" s="43">
        <f t="shared" si="10"/>
        <v>0</v>
      </c>
      <c r="W118" s="98">
        <f t="shared" si="11"/>
        <v>6.2899999999999991</v>
      </c>
      <c r="X118" s="99">
        <f t="shared" si="21"/>
        <v>2.2799999999999998</v>
      </c>
      <c r="Y118" s="100">
        <f t="shared" si="22"/>
        <v>4.01</v>
      </c>
    </row>
    <row r="119" spans="1:25" ht="21" x14ac:dyDescent="0.4">
      <c r="A119" s="25">
        <v>702550</v>
      </c>
      <c r="B119" s="5" t="s">
        <v>177</v>
      </c>
      <c r="C119" s="11" t="s">
        <v>94</v>
      </c>
      <c r="D119" s="8"/>
      <c r="E119" s="87">
        <v>11.97</v>
      </c>
      <c r="F119" s="72">
        <v>4.8600000000000003</v>
      </c>
      <c r="G119" s="72">
        <v>7.11</v>
      </c>
      <c r="H119" s="23">
        <v>14</v>
      </c>
      <c r="I119" s="23">
        <v>17</v>
      </c>
      <c r="J119" s="23">
        <v>4</v>
      </c>
      <c r="K119" s="29"/>
      <c r="L119" s="1"/>
      <c r="M119" s="7"/>
      <c r="N119" s="1"/>
      <c r="O119" s="93"/>
      <c r="P119" s="72"/>
      <c r="Q119" s="75"/>
      <c r="R119" s="9"/>
      <c r="S119" s="31"/>
      <c r="T119" s="23"/>
      <c r="U119" s="43">
        <f t="shared" si="20"/>
        <v>1</v>
      </c>
      <c r="V119" s="43">
        <f t="shared" si="10"/>
        <v>0</v>
      </c>
      <c r="W119" s="98">
        <f t="shared" si="11"/>
        <v>11.97</v>
      </c>
      <c r="X119" s="99">
        <f t="shared" si="21"/>
        <v>4.8600000000000003</v>
      </c>
      <c r="Y119" s="100">
        <f t="shared" si="22"/>
        <v>7.11</v>
      </c>
    </row>
    <row r="120" spans="1:25" ht="45" x14ac:dyDescent="0.4">
      <c r="A120" s="25">
        <v>702555</v>
      </c>
      <c r="B120" s="5" t="s">
        <v>177</v>
      </c>
      <c r="C120" s="11" t="s">
        <v>209</v>
      </c>
      <c r="D120" s="8"/>
      <c r="E120" s="87">
        <v>13.149999999999999</v>
      </c>
      <c r="F120" s="72">
        <v>5.34</v>
      </c>
      <c r="G120" s="72">
        <v>7.81</v>
      </c>
      <c r="H120" s="23">
        <v>1</v>
      </c>
      <c r="I120" s="23">
        <v>4</v>
      </c>
      <c r="J120" s="23"/>
      <c r="K120" s="29"/>
      <c r="L120" s="1"/>
      <c r="M120" s="7"/>
      <c r="N120" s="1"/>
      <c r="O120" s="93"/>
      <c r="P120" s="72"/>
      <c r="Q120" s="75"/>
      <c r="R120" s="9"/>
      <c r="S120" s="31"/>
      <c r="T120" s="23"/>
      <c r="U120" s="43">
        <f t="shared" si="20"/>
        <v>1</v>
      </c>
      <c r="V120" s="43">
        <f t="shared" si="10"/>
        <v>0</v>
      </c>
      <c r="W120" s="98">
        <f t="shared" si="11"/>
        <v>13.149999999999999</v>
      </c>
      <c r="X120" s="99">
        <f t="shared" si="21"/>
        <v>5.34</v>
      </c>
      <c r="Y120" s="100">
        <f t="shared" si="22"/>
        <v>7.81</v>
      </c>
    </row>
    <row r="121" spans="1:25" ht="30.75" thickBot="1" x14ac:dyDescent="0.45">
      <c r="A121" s="25">
        <v>702560</v>
      </c>
      <c r="B121" s="5" t="s">
        <v>177</v>
      </c>
      <c r="C121" s="11" t="s">
        <v>210</v>
      </c>
      <c r="D121" s="8"/>
      <c r="E121" s="87">
        <v>12.21</v>
      </c>
      <c r="F121" s="72">
        <v>4.96</v>
      </c>
      <c r="G121" s="72">
        <v>7.25</v>
      </c>
      <c r="H121" s="23">
        <v>33</v>
      </c>
      <c r="I121" s="23">
        <v>68</v>
      </c>
      <c r="J121" s="23">
        <v>12</v>
      </c>
      <c r="K121" s="29"/>
      <c r="L121" s="1"/>
      <c r="M121" s="7"/>
      <c r="N121" s="1"/>
      <c r="O121" s="93"/>
      <c r="P121" s="72"/>
      <c r="Q121" s="75"/>
      <c r="R121" s="9"/>
      <c r="S121" s="31"/>
      <c r="T121" s="23"/>
      <c r="U121" s="43">
        <f t="shared" si="20"/>
        <v>1</v>
      </c>
      <c r="V121" s="43">
        <f t="shared" si="10"/>
        <v>0</v>
      </c>
      <c r="W121" s="98">
        <f t="shared" si="11"/>
        <v>12.21</v>
      </c>
      <c r="X121" s="99">
        <f t="shared" si="21"/>
        <v>4.96</v>
      </c>
      <c r="Y121" s="100">
        <f t="shared" si="22"/>
        <v>7.25</v>
      </c>
    </row>
    <row r="122" spans="1:25" ht="27" customHeight="1" thickBot="1" x14ac:dyDescent="0.3">
      <c r="A122" s="114" t="s">
        <v>228</v>
      </c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6"/>
      <c r="R122" s="18">
        <f>R123+H123</f>
        <v>856671</v>
      </c>
      <c r="S122" s="18">
        <f>S123+I123</f>
        <v>2315566</v>
      </c>
      <c r="T122" s="18">
        <f>T123+J123</f>
        <v>669350</v>
      </c>
      <c r="U122" s="45"/>
      <c r="V122" s="45"/>
      <c r="W122" s="102"/>
      <c r="X122" s="102"/>
      <c r="Y122" s="102"/>
    </row>
    <row r="123" spans="1:25" ht="45.75" customHeight="1" thickBot="1" x14ac:dyDescent="0.3">
      <c r="A123" s="109" t="s">
        <v>226</v>
      </c>
      <c r="B123" s="110"/>
      <c r="C123" s="110"/>
      <c r="D123" s="110"/>
      <c r="E123" s="110"/>
      <c r="F123" s="110"/>
      <c r="G123" s="111"/>
      <c r="H123" s="18">
        <f>SUM(H3:H121)</f>
        <v>184649</v>
      </c>
      <c r="I123" s="44">
        <f>SUM(I3:I121)</f>
        <v>440440</v>
      </c>
      <c r="J123" s="44">
        <f>SUM(J3:J121)</f>
        <v>128374</v>
      </c>
      <c r="K123" s="109" t="s">
        <v>227</v>
      </c>
      <c r="L123" s="110"/>
      <c r="M123" s="110"/>
      <c r="N123" s="110"/>
      <c r="O123" s="110"/>
      <c r="P123" s="110"/>
      <c r="Q123" s="111"/>
      <c r="R123" s="18">
        <f>SUM(R3:R103)</f>
        <v>672022</v>
      </c>
      <c r="S123" s="18">
        <f>SUM(S3:S103)</f>
        <v>1875126</v>
      </c>
      <c r="T123" s="18">
        <f>SUM(T3:T103)</f>
        <v>540976</v>
      </c>
      <c r="U123" s="69">
        <f>(H123+I123+J123)/(H123+I123+R123+S123+J123+T123)</f>
        <v>0.19613326471585832</v>
      </c>
      <c r="V123" s="69">
        <f>100%-U123</f>
        <v>0.80386673528414165</v>
      </c>
      <c r="W123" s="103"/>
      <c r="X123" s="65"/>
      <c r="Y123" s="65"/>
    </row>
    <row r="124" spans="1:25" ht="16.5" hidden="1" thickBot="1" x14ac:dyDescent="0.3">
      <c r="A124" s="120" t="s">
        <v>240</v>
      </c>
      <c r="B124" s="121"/>
      <c r="C124" s="121"/>
      <c r="D124" s="121"/>
      <c r="E124" s="121"/>
      <c r="F124" s="121"/>
      <c r="G124" s="122"/>
      <c r="H124" s="46">
        <f>H123/(H123+I123)</f>
        <v>0.29539633556181599</v>
      </c>
      <c r="I124" s="47">
        <f>I123/(I123+H123)</f>
        <v>0.70460366443818401</v>
      </c>
      <c r="J124" s="80"/>
      <c r="K124" s="117" t="s">
        <v>241</v>
      </c>
      <c r="L124" s="118"/>
      <c r="M124" s="118"/>
      <c r="N124" s="118"/>
      <c r="O124" s="118"/>
      <c r="P124" s="118"/>
      <c r="Q124" s="119"/>
      <c r="R124" s="46">
        <f>R123/(R123+S123)</f>
        <v>0.26383311845248097</v>
      </c>
      <c r="S124" s="46">
        <f>S123/(S123+R123)</f>
        <v>0.73616688154751908</v>
      </c>
      <c r="T124" s="80"/>
    </row>
    <row r="125" spans="1:25" ht="16.5" thickBot="1" x14ac:dyDescent="0.3">
      <c r="A125" s="123" t="s">
        <v>244</v>
      </c>
      <c r="B125" s="124"/>
      <c r="C125" s="124"/>
      <c r="D125" s="124"/>
      <c r="E125" s="124"/>
      <c r="F125" s="124"/>
      <c r="G125" s="125"/>
      <c r="H125" s="21">
        <f>H123/(H123+R123)</f>
        <v>0.21554248947378865</v>
      </c>
      <c r="I125" s="49"/>
      <c r="K125" s="129" t="s">
        <v>243</v>
      </c>
      <c r="L125" s="130"/>
      <c r="M125" s="130"/>
      <c r="N125" s="130"/>
      <c r="O125" s="130"/>
      <c r="P125" s="130"/>
      <c r="Q125" s="131"/>
      <c r="R125" s="21">
        <f>100%-H125</f>
        <v>0.78445751052621138</v>
      </c>
      <c r="S125" s="48"/>
      <c r="T125" s="81"/>
    </row>
    <row r="126" spans="1:25" ht="16.5" thickBot="1" x14ac:dyDescent="0.3">
      <c r="A126" s="123" t="s">
        <v>245</v>
      </c>
      <c r="B126" s="124"/>
      <c r="C126" s="124"/>
      <c r="D126" s="124"/>
      <c r="E126" s="124"/>
      <c r="F126" s="124"/>
      <c r="G126" s="125"/>
      <c r="H126" s="21">
        <f>I123/(I123+S123)</f>
        <v>0.19020835510626777</v>
      </c>
      <c r="I126" s="49"/>
      <c r="K126" s="126" t="s">
        <v>242</v>
      </c>
      <c r="L126" s="127"/>
      <c r="M126" s="127"/>
      <c r="N126" s="127"/>
      <c r="O126" s="127"/>
      <c r="P126" s="127"/>
      <c r="Q126" s="128"/>
      <c r="R126" s="21">
        <f>100%-H126</f>
        <v>0.80979164489373223</v>
      </c>
      <c r="S126" s="48"/>
      <c r="T126" s="81"/>
    </row>
    <row r="127" spans="1:25" ht="16.5" thickBot="1" x14ac:dyDescent="0.3">
      <c r="A127" s="123" t="s">
        <v>247</v>
      </c>
      <c r="B127" s="124"/>
      <c r="C127" s="124"/>
      <c r="D127" s="124"/>
      <c r="E127" s="124"/>
      <c r="F127" s="124"/>
      <c r="G127" s="125"/>
      <c r="H127" s="21">
        <f>J123/(J123+T123)</f>
        <v>0.19178904907746322</v>
      </c>
      <c r="K127" s="126" t="s">
        <v>248</v>
      </c>
      <c r="L127" s="127"/>
      <c r="M127" s="127"/>
      <c r="N127" s="127"/>
      <c r="O127" s="127"/>
      <c r="P127" s="127"/>
      <c r="Q127" s="128"/>
      <c r="R127" s="21">
        <f>100%-H127</f>
        <v>0.80821095092253681</v>
      </c>
    </row>
    <row r="154" ht="75" customHeight="1" x14ac:dyDescent="0.45"/>
    <row r="155" ht="72.75" customHeight="1" x14ac:dyDescent="0.45"/>
    <row r="211" spans="1:20" s="10" customFormat="1" ht="60" x14ac:dyDescent="0.4">
      <c r="A211" s="27">
        <v>703035</v>
      </c>
      <c r="B211" s="5" t="s">
        <v>177</v>
      </c>
      <c r="C211" s="3" t="s">
        <v>175</v>
      </c>
      <c r="D211" s="8"/>
      <c r="E211" s="87">
        <v>8.4</v>
      </c>
      <c r="F211" s="72">
        <v>2.4</v>
      </c>
      <c r="G211" s="79">
        <v>6</v>
      </c>
      <c r="I211" s="30"/>
      <c r="J211" s="30"/>
      <c r="K211" s="26"/>
      <c r="L211"/>
      <c r="M211" s="2"/>
      <c r="N211"/>
      <c r="O211" s="26"/>
      <c r="P211"/>
      <c r="Q211" s="76"/>
      <c r="R211"/>
      <c r="S211" s="33"/>
      <c r="T211" s="33"/>
    </row>
    <row r="212" spans="1:20" s="10" customFormat="1" ht="30" x14ac:dyDescent="0.4">
      <c r="A212" s="27">
        <v>703040</v>
      </c>
      <c r="B212" s="5" t="s">
        <v>191</v>
      </c>
      <c r="C212" s="3" t="s">
        <v>215</v>
      </c>
      <c r="D212" s="8"/>
      <c r="E212" s="87">
        <v>8</v>
      </c>
      <c r="F212" s="72">
        <v>3</v>
      </c>
      <c r="G212" s="79">
        <v>5</v>
      </c>
      <c r="I212" s="30"/>
      <c r="J212" s="30"/>
      <c r="K212" s="26"/>
      <c r="L212"/>
      <c r="M212" s="2"/>
      <c r="N212"/>
      <c r="O212" s="26"/>
      <c r="P212"/>
      <c r="Q212" s="76"/>
      <c r="R212"/>
      <c r="S212" s="33"/>
      <c r="T212" s="33"/>
    </row>
    <row r="213" spans="1:20" s="10" customFormat="1" ht="45" x14ac:dyDescent="0.4">
      <c r="A213" s="27">
        <v>703042</v>
      </c>
      <c r="B213" s="5" t="s">
        <v>191</v>
      </c>
      <c r="C213" s="3" t="s">
        <v>216</v>
      </c>
      <c r="D213" s="8"/>
      <c r="E213" s="87">
        <v>9</v>
      </c>
      <c r="F213" s="72">
        <v>3.5</v>
      </c>
      <c r="G213" s="79">
        <v>5.5</v>
      </c>
      <c r="I213" s="30"/>
      <c r="J213" s="30"/>
      <c r="K213" s="26"/>
      <c r="L213"/>
      <c r="M213" s="2"/>
      <c r="N213"/>
      <c r="O213" s="26"/>
      <c r="P213"/>
      <c r="Q213" s="76"/>
      <c r="R213"/>
      <c r="S213" s="33"/>
      <c r="T213" s="33"/>
    </row>
    <row r="214" spans="1:20" s="10" customFormat="1" ht="45" x14ac:dyDescent="0.4">
      <c r="A214" s="27">
        <v>703044</v>
      </c>
      <c r="B214" s="5" t="s">
        <v>191</v>
      </c>
      <c r="C214" s="3" t="s">
        <v>217</v>
      </c>
      <c r="D214" s="8"/>
      <c r="E214" s="87">
        <v>11</v>
      </c>
      <c r="F214" s="72">
        <v>4</v>
      </c>
      <c r="G214" s="79">
        <v>7</v>
      </c>
      <c r="I214" s="30"/>
      <c r="J214" s="30"/>
      <c r="K214" s="26"/>
      <c r="L214"/>
      <c r="M214" s="2"/>
      <c r="N214"/>
      <c r="O214" s="26"/>
      <c r="P214"/>
      <c r="Q214" s="76"/>
      <c r="R214"/>
      <c r="S214" s="33"/>
      <c r="T214" s="33"/>
    </row>
    <row r="215" spans="1:20" s="10" customFormat="1" ht="30" x14ac:dyDescent="0.4">
      <c r="A215" s="27">
        <v>703060</v>
      </c>
      <c r="B215" s="5" t="s">
        <v>202</v>
      </c>
      <c r="C215" s="3" t="s">
        <v>218</v>
      </c>
      <c r="D215" s="8"/>
      <c r="E215" s="87"/>
      <c r="F215" s="72">
        <v>0</v>
      </c>
      <c r="G215" s="79"/>
      <c r="I215" s="30"/>
      <c r="J215" s="30"/>
      <c r="K215" s="26"/>
      <c r="L215"/>
      <c r="M215" s="2"/>
      <c r="N215"/>
      <c r="O215" s="26"/>
      <c r="P215"/>
      <c r="Q215" s="76"/>
      <c r="R215"/>
      <c r="S215" s="33"/>
      <c r="T215" s="33"/>
    </row>
  </sheetData>
  <mergeCells count="15">
    <mergeCell ref="K124:Q124"/>
    <mergeCell ref="A124:G124"/>
    <mergeCell ref="A127:G127"/>
    <mergeCell ref="K127:Q127"/>
    <mergeCell ref="A125:G125"/>
    <mergeCell ref="A126:G126"/>
    <mergeCell ref="K125:Q125"/>
    <mergeCell ref="K126:Q126"/>
    <mergeCell ref="W1:Y1"/>
    <mergeCell ref="U1:V1"/>
    <mergeCell ref="A123:G123"/>
    <mergeCell ref="K123:Q123"/>
    <mergeCell ref="A1:G1"/>
    <mergeCell ref="K1:Q1"/>
    <mergeCell ref="A122:Q122"/>
  </mergeCells>
  <conditionalFormatting sqref="H124">
    <cfRule type="cellIs" dxfId="9" priority="8" operator="greaterThan">
      <formula>0.5</formula>
    </cfRule>
    <cfRule type="cellIs" dxfId="8" priority="9" operator="greaterThan">
      <formula>50</formula>
    </cfRule>
  </conditionalFormatting>
  <conditionalFormatting sqref="R124">
    <cfRule type="cellIs" dxfId="7" priority="4" operator="greaterThan">
      <formula>0.5</formula>
    </cfRule>
    <cfRule type="cellIs" dxfId="6" priority="5" operator="greaterThan">
      <formula>50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سی تی اسپیرال و کانونشنال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2021-11-27T09:58:14Z</dcterms:modified>
</cp:coreProperties>
</file>